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B56E4BCC-BCCE-4C83-A733-31292DB3941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PI" sheetId="1" r:id="rId1"/>
    <sheet name="Instructivo_PPI" sheetId="2" r:id="rId2"/>
    <sheet name="junio" sheetId="3" r:id="rId3"/>
  </sheets>
  <definedNames>
    <definedName name="_xlnm._FilterDatabase" localSheetId="2" hidden="1">junio!$A$3:$O$24</definedName>
    <definedName name="_xlnm._FilterDatabase" localSheetId="0" hidden="1">PPI!$A$3:$O$24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3" l="1"/>
  <c r="N12" i="3"/>
  <c r="N11" i="3"/>
  <c r="N10" i="3"/>
  <c r="N9" i="3"/>
  <c r="N8" i="3"/>
  <c r="N6" i="3"/>
  <c r="N5" i="3"/>
  <c r="L14" i="3"/>
  <c r="L13" i="3"/>
  <c r="L12" i="3"/>
  <c r="L11" i="3"/>
  <c r="L10" i="3"/>
  <c r="L9" i="3"/>
  <c r="L8" i="3"/>
  <c r="L7" i="3"/>
  <c r="L4" i="3"/>
  <c r="L6" i="3"/>
  <c r="L5" i="3"/>
  <c r="P5" i="1"/>
  <c r="G11" i="3"/>
  <c r="G12" i="3"/>
  <c r="G10" i="3"/>
  <c r="F25" i="3" l="1"/>
  <c r="F23" i="3"/>
  <c r="J13" i="3"/>
  <c r="N13" i="3" s="1"/>
  <c r="H13" i="3"/>
  <c r="G13" i="3"/>
  <c r="F13" i="3"/>
  <c r="E13" i="3"/>
  <c r="E23" i="3" s="1"/>
  <c r="F24" i="3" s="1"/>
  <c r="J7" i="3"/>
  <c r="N7" i="3" s="1"/>
  <c r="H7" i="3"/>
  <c r="G7" i="3"/>
  <c r="E7" i="3"/>
  <c r="J4" i="3"/>
  <c r="N4" i="3" s="1"/>
  <c r="H4" i="3"/>
  <c r="G4" i="3"/>
  <c r="E4" i="3"/>
  <c r="F13" i="1"/>
  <c r="G23" i="3" l="1"/>
  <c r="F25" i="1"/>
  <c r="F23" i="1"/>
  <c r="J13" i="1"/>
  <c r="H13" i="1"/>
  <c r="G13" i="1"/>
  <c r="E13" i="1"/>
  <c r="J7" i="1"/>
  <c r="H7" i="1"/>
  <c r="G7" i="1"/>
  <c r="E7" i="1"/>
  <c r="J4" i="1"/>
  <c r="H4" i="1"/>
  <c r="G4" i="1"/>
  <c r="E4" i="1"/>
  <c r="E23" i="1" l="1"/>
  <c r="F24" i="1" s="1"/>
  <c r="G23" i="1"/>
</calcChain>
</file>

<file path=xl/sharedStrings.xml><?xml version="1.0" encoding="utf-8"?>
<sst xmlns="http://schemas.openxmlformats.org/spreadsheetml/2006/main" count="153" uniqueCount="74">
  <si>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</si>
  <si>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</si>
  <si>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</si>
  <si>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</si>
  <si>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</si>
  <si>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</si>
  <si>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</si>
  <si>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</si>
  <si>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</si>
  <si>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</si>
  <si>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</si>
  <si>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</si>
  <si>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</si>
  <si>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</si>
  <si>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</si>
  <si>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</si>
  <si>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</si>
  <si>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</si>
  <si>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</si>
  <si>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t>CLAVE DEL PROGRAMA/ PROYECTO: Clave asignada al programa/proyecto.</t>
  </si>
  <si>
    <t>NOMBRE: Nombre genérico del programa/proyecto.</t>
  </si>
  <si>
    <t>DESCRIPCIÓN: Describir el programa/proyecto.</t>
  </si>
  <si>
    <t>UR: Indicar la dependencia/entidad responsable del programa/proyecto.</t>
  </si>
  <si>
    <t>INVERSIÓN: Asignaciones destinadas al programa/proyecto. (Adquisiciones, mantenimiento, estudios de inversión, Infraestructura, etc.)</t>
  </si>
  <si>
    <t>APROBADO: Refleja las asignaciones presupuestarias anuales comprometidas en el Presupuesto de Egresos.</t>
  </si>
  <si>
    <t>MODIFICADO: Es el momento que refleja la asignación presupuestaria que resulta de incorporar; en su caso, las adecuaciones presupuestarias al presupuesto aprobado.</t>
  </si>
  <si>
    <t>DEVENGADO: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</si>
  <si>
    <t>METAS: Nivel cuantificable anual de las metas aprobadas y modificadas.</t>
  </si>
  <si>
    <t>META PROGRAMADA: Resultado cuantificable de las acciones dirigidas hacia un fin u objetivo previamente definido y esperado en forma organizada y representativa de las asignaciones de los recursos.</t>
  </si>
  <si>
    <t xml:space="preserve">META MODIFICADA: Nivel cuantificable de las ampliaciones o reducciones de los fines u objetivos establecidos originalmente en la meta programada y que comprende las variaciones dentro del proceso programático-presupuestario. </t>
  </si>
  <si>
    <t>META ALCANZADA: Es el resultado cuantificable de los fines u objetivos realmente logrados comparados con los originalmente establecidos.</t>
  </si>
  <si>
    <t>META UNIDAD DE MEDIDA: Indicar la unidad de medida de la meta acorde al entregable.</t>
  </si>
  <si>
    <t>% AVANCE FINANCIERO: Valor absoluto y relativo que registre el gasto con relación a su meta anual correspondiente al programa, proyecto o actividad que se trate. (DOF 9-dic-09).</t>
  </si>
  <si>
    <t>% AVANCE DE METAS: Valor absoluto y relativo que registre el cumplimiento de logros u objetivos con respecto a los originalmente programados.</t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</si>
  <si>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</si>
  <si>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</si>
  <si>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</si>
  <si>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</si>
  <si>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1</t>
  </si>
  <si>
    <t>Nota: Es importante que en este reporte se incluyan todos los programas y proyectos que desde la construcción programática del presupuesto fueron clasificados por el Ente como de inversión, independientemente de las nomenclaturas asignadas.</t>
  </si>
  <si>
    <t>_____________________________</t>
  </si>
  <si>
    <t>1  Apartado “VI. Estados Presupuestarios, Financieros y Económicos a producir y sus objetivos” del Marco conceptual de Contabilidad Gubernamental</t>
  </si>
  <si>
    <t xml:space="preserve"> Residuos sólidos en la vía pública  generados en casa habitación recolectados.</t>
  </si>
  <si>
    <t>Este indicador hace referencia a las toneladas de residuos relocectados, respecto a la proyección de toneladas de residuos generadas.</t>
  </si>
  <si>
    <t>Supervisión al cumplimiento de los títulos conseción y contratos de recolección a casa-habitación.(TITULOS)</t>
  </si>
  <si>
    <t>Supervisión al cumplimiento de los títulos conseción y contratos de recolección a casa-habitación.(RURALES)</t>
  </si>
  <si>
    <t>Espacios públicos aseados.</t>
  </si>
  <si>
    <t>Este idicador es de demanda debido a que el servicio de limpia depende de los reporte y eventos que se susciten en la ciudad. Por lo que se miden los metros cuadrados limpiados en espacios públicos de la ciudad respecto a los que son impactados por residuos sólidos urbanos.</t>
  </si>
  <si>
    <t>Limpieza de áreas de uso común municipal (Cuadrillas)</t>
  </si>
  <si>
    <t>Rutas de Apoyo Especial.</t>
  </si>
  <si>
    <t>Cuadrillas de limpieza y conservación urbana del municipio de León.</t>
  </si>
  <si>
    <t>Ruta de Aseo en Polígonos de Desarrollo</t>
  </si>
  <si>
    <t>Rutas de Aseo de Contenedores</t>
  </si>
  <si>
    <t>Principales vialidades de la ciudad barridas.</t>
  </si>
  <si>
    <t>Este indicador pretende medir la cantidad de kilometros barridos en principales vialidades, respecto a los kilometros existentes en los principales bulevares y avenidas. Exceptuando las vialidades no establecidas en los contratos.</t>
  </si>
  <si>
    <t>Zonas de Barrido y papeleo de vialidades y espacios municipales</t>
  </si>
  <si>
    <t xml:space="preserve"> Infraestructura construida y equipada  para la separación de residuos aprovechables.(PLANTA SIAP)</t>
  </si>
  <si>
    <t>Este indicador presenta el avance de contrucción de infraestructura y equipamiento para la separación de residuos, respecto a la obra de contrucción terminada.</t>
  </si>
  <si>
    <t>Adecuaciones al Área de segregación secundaria de residuos valorizables del SIAP</t>
  </si>
  <si>
    <t>Tratamiento de lixiviados</t>
  </si>
  <si>
    <t>TONELADAS</t>
  </si>
  <si>
    <t>MTS 2</t>
  </si>
  <si>
    <t>MTS2</t>
  </si>
  <si>
    <t>KM DE BLV</t>
  </si>
  <si>
    <t>S30</t>
  </si>
  <si>
    <t>3.572.75</t>
  </si>
  <si>
    <t>SISTEMA DE ASEO PUBLICO DE LEON GUANAJUATO
Programas y Proyectos de Inversión
Del 01 DE ENERO al 31 DE MARZO 2022</t>
  </si>
  <si>
    <t>SISTEMA DE ASEO PUBLICO DE LEON GUANAJUATO
Programas y Proyectos de Inversión
Del 01 DE ENERO al 30 DE JUNIO 2022</t>
  </si>
  <si>
    <t>KM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</si>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</sst>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"/>
  </numFmts>
  <fonts count="1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 Light"/>
      <family val="2"/>
    </font>
    <font>
      <sz val="8"/>
      <color rgb="FF000000"/>
      <name val="Calibri"/>
      <family val="2"/>
      <scheme val="minor"/>
    </font>
    <font>
      <sz val="7"/>
      <color theme="1"/>
      <name val="Calibri Light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2" fillId="0" borderId="0"/>
    <xf numFmtId="43" fontId="5" fillId="0" borderId="0"/>
    <xf numFmtId="43" fontId="3" fillId="0" borderId="0"/>
    <xf numFmtId="43" fontId="3" fillId="0" borderId="0"/>
    <xf numFmtId="43" fontId="5" fillId="0" borderId="0"/>
    <xf numFmtId="44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</cellStyleXfs>
  <cellXfs count="11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Protection="1">
      <protection locked="0"/>
    </xf>
    <xf numFmtId="44" fontId="6" fillId="5" borderId="9" xfId="18" applyFont="1" applyFill="1" applyBorder="1" applyAlignment="1" applyProtection="1">
      <alignment wrapText="1"/>
      <protection locked="0"/>
    </xf>
    <xf numFmtId="44" fontId="11" fillId="5" borderId="10" xfId="0" applyNumberFormat="1" applyFont="1" applyFill="1" applyBorder="1" applyAlignment="1" applyProtection="1">
      <alignment horizontal="right" wrapText="1"/>
      <protection locked="0"/>
    </xf>
    <xf numFmtId="8" fontId="11" fillId="5" borderId="11" xfId="0" applyNumberFormat="1" applyFont="1" applyFill="1" applyBorder="1" applyAlignment="1" applyProtection="1">
      <alignment horizontal="right" wrapText="1"/>
      <protection locked="0"/>
    </xf>
    <xf numFmtId="43" fontId="9" fillId="5" borderId="9" xfId="17" applyFont="1" applyFill="1" applyBorder="1" applyAlignment="1" applyProtection="1">
      <alignment horizontal="center" wrapText="1"/>
      <protection locked="0"/>
    </xf>
    <xf numFmtId="43" fontId="8" fillId="5" borderId="10" xfId="17" applyFont="1" applyFill="1" applyBorder="1" applyAlignment="1" applyProtection="1">
      <alignment wrapText="1"/>
      <protection locked="0"/>
    </xf>
    <xf numFmtId="43" fontId="9" fillId="5" borderId="10" xfId="17" applyFont="1" applyFill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43" fontId="0" fillId="0" borderId="0" xfId="17" applyFont="1" applyProtection="1">
      <protection locked="0"/>
    </xf>
    <xf numFmtId="44" fontId="7" fillId="0" borderId="0" xfId="18" applyFont="1" applyBorder="1" applyAlignment="1" applyProtection="1">
      <alignment wrapText="1"/>
      <protection locked="0"/>
    </xf>
    <xf numFmtId="43" fontId="8" fillId="0" borderId="13" xfId="17" applyFont="1" applyBorder="1" applyAlignment="1" applyProtection="1">
      <alignment wrapText="1"/>
      <protection locked="0"/>
    </xf>
    <xf numFmtId="43" fontId="8" fillId="0" borderId="0" xfId="17" applyFont="1" applyBorder="1" applyAlignment="1" applyProtection="1">
      <alignment wrapText="1"/>
      <protection locked="0"/>
    </xf>
    <xf numFmtId="44" fontId="8" fillId="0" borderId="0" xfId="18" applyFont="1" applyBorder="1" applyAlignment="1" applyProtection="1">
      <alignment wrapText="1"/>
      <protection locked="0"/>
    </xf>
    <xf numFmtId="0" fontId="0" fillId="5" borderId="12" xfId="0" applyFill="1" applyBorder="1" applyProtection="1">
      <protection locked="0"/>
    </xf>
    <xf numFmtId="44" fontId="6" fillId="5" borderId="13" xfId="18" applyFont="1" applyFill="1" applyBorder="1" applyAlignment="1" applyProtection="1">
      <protection locked="0"/>
    </xf>
    <xf numFmtId="44" fontId="8" fillId="5" borderId="0" xfId="18" applyFont="1" applyFill="1" applyBorder="1" applyAlignment="1" applyProtection="1">
      <protection locked="0"/>
    </xf>
    <xf numFmtId="44" fontId="8" fillId="5" borderId="14" xfId="18" applyFont="1" applyFill="1" applyBorder="1" applyAlignment="1" applyProtection="1">
      <protection locked="0"/>
    </xf>
    <xf numFmtId="43" fontId="8" fillId="5" borderId="13" xfId="17" applyFont="1" applyFill="1" applyBorder="1" applyAlignment="1" applyProtection="1">
      <protection locked="0"/>
    </xf>
    <xf numFmtId="43" fontId="8" fillId="5" borderId="0" xfId="17" applyFont="1" applyFill="1" applyBorder="1" applyAlignment="1" applyProtection="1"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4" fontId="8" fillId="0" borderId="13" xfId="18" applyFont="1" applyBorder="1" applyAlignment="1" applyProtection="1">
      <protection locked="0"/>
    </xf>
    <xf numFmtId="43" fontId="8" fillId="0" borderId="13" xfId="17" applyFont="1" applyBorder="1" applyAlignment="1" applyProtection="1">
      <protection locked="0"/>
    </xf>
    <xf numFmtId="43" fontId="8" fillId="0" borderId="0" xfId="17" applyFont="1" applyBorder="1" applyAlignment="1" applyProtection="1">
      <protection locked="0"/>
    </xf>
    <xf numFmtId="44" fontId="6" fillId="5" borderId="13" xfId="18" applyFont="1" applyFill="1" applyBorder="1" applyProtection="1">
      <protection locked="0"/>
    </xf>
    <xf numFmtId="44" fontId="0" fillId="5" borderId="0" xfId="18" applyFont="1" applyFill="1" applyBorder="1" applyProtection="1">
      <protection locked="0"/>
    </xf>
    <xf numFmtId="44" fontId="13" fillId="5" borderId="14" xfId="18" applyFont="1" applyFill="1" applyBorder="1" applyProtection="1">
      <protection locked="0"/>
    </xf>
    <xf numFmtId="43" fontId="0" fillId="5" borderId="0" xfId="17" applyFont="1" applyFill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13" xfId="18" applyFont="1" applyBorder="1" applyProtection="1">
      <protection locked="0"/>
    </xf>
    <xf numFmtId="44" fontId="0" fillId="0" borderId="0" xfId="18" applyFont="1" applyBorder="1" applyProtection="1">
      <protection locked="0"/>
    </xf>
    <xf numFmtId="44" fontId="13" fillId="0" borderId="14" xfId="18" applyFont="1" applyBorder="1" applyProtection="1">
      <protection locked="0"/>
    </xf>
    <xf numFmtId="43" fontId="0" fillId="0" borderId="13" xfId="17" applyFont="1" applyBorder="1" applyProtection="1">
      <protection locked="0"/>
    </xf>
    <xf numFmtId="43" fontId="0" fillId="0" borderId="0" xfId="17" applyFont="1" applyBorder="1" applyProtection="1">
      <protection locked="0"/>
    </xf>
    <xf numFmtId="43" fontId="7" fillId="5" borderId="13" xfId="17" applyFont="1" applyFill="1" applyBorder="1" applyProtection="1">
      <protection locked="0"/>
    </xf>
    <xf numFmtId="43" fontId="7" fillId="0" borderId="13" xfId="17" applyFont="1" applyBorder="1" applyProtection="1"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44" fontId="8" fillId="0" borderId="14" xfId="18" applyFont="1" applyBorder="1" applyProtection="1">
      <protection locked="0"/>
    </xf>
    <xf numFmtId="44" fontId="14" fillId="5" borderId="14" xfId="18" applyFont="1" applyFill="1" applyBorder="1" applyProtection="1">
      <protection locked="0"/>
    </xf>
    <xf numFmtId="43" fontId="7" fillId="5" borderId="13" xfId="17" applyFont="1" applyFill="1" applyBorder="1" applyAlignment="1" applyProtection="1"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44" fontId="8" fillId="0" borderId="16" xfId="18" applyFont="1" applyBorder="1" applyProtection="1">
      <protection locked="0"/>
    </xf>
    <xf numFmtId="44" fontId="0" fillId="0" borderId="17" xfId="18" applyFont="1" applyBorder="1" applyProtection="1">
      <protection locked="0"/>
    </xf>
    <xf numFmtId="44" fontId="13" fillId="0" borderId="18" xfId="18" applyFont="1" applyBorder="1" applyProtection="1">
      <protection locked="0"/>
    </xf>
    <xf numFmtId="43" fontId="7" fillId="0" borderId="16" xfId="17" applyFont="1" applyBorder="1" applyProtection="1">
      <protection locked="0"/>
    </xf>
    <xf numFmtId="43" fontId="0" fillId="0" borderId="17" xfId="17" applyFont="1" applyBorder="1" applyProtection="1"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4" fontId="13" fillId="0" borderId="0" xfId="18" applyFont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8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7" applyFont="1" applyAlignment="1" applyProtection="1">
      <alignment vertical="top"/>
      <protection locked="0"/>
    </xf>
    <xf numFmtId="2" fontId="8" fillId="5" borderId="9" xfId="0" applyNumberFormat="1" applyFont="1" applyFill="1" applyBorder="1" applyAlignment="1" applyProtection="1">
      <alignment wrapText="1"/>
      <protection locked="0"/>
    </xf>
    <xf numFmtId="43" fontId="8" fillId="5" borderId="11" xfId="0" applyNumberFormat="1" applyFont="1" applyFill="1" applyBorder="1" applyAlignment="1" applyProtection="1">
      <alignment wrapText="1"/>
      <protection locked="0"/>
    </xf>
    <xf numFmtId="2" fontId="9" fillId="5" borderId="9" xfId="0" applyNumberFormat="1" applyFont="1" applyFill="1" applyBorder="1" applyAlignment="1" applyProtection="1">
      <alignment wrapText="1"/>
      <protection locked="0"/>
    </xf>
    <xf numFmtId="2" fontId="9" fillId="5" borderId="11" xfId="0" applyNumberFormat="1" applyFont="1" applyFill="1" applyBorder="1" applyAlignment="1" applyProtection="1">
      <alignment wrapText="1"/>
      <protection locked="0"/>
    </xf>
    <xf numFmtId="2" fontId="8" fillId="0" borderId="13" xfId="0" applyNumberFormat="1" applyFont="1" applyBorder="1" applyProtection="1">
      <protection locked="0"/>
    </xf>
    <xf numFmtId="43" fontId="8" fillId="0" borderId="14" xfId="0" applyNumberFormat="1" applyFont="1" applyBorder="1" applyAlignment="1" applyProtection="1">
      <alignment wrapText="1"/>
      <protection locked="0"/>
    </xf>
    <xf numFmtId="43" fontId="8" fillId="0" borderId="13" xfId="0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2" fontId="8" fillId="5" borderId="13" xfId="0" applyNumberFormat="1" applyFont="1" applyFill="1" applyBorder="1" applyProtection="1">
      <protection locked="0"/>
    </xf>
    <xf numFmtId="43" fontId="8" fillId="5" borderId="14" xfId="0" applyNumberFormat="1" applyFont="1" applyFill="1" applyBorder="1" applyProtection="1">
      <protection locked="0"/>
    </xf>
    <xf numFmtId="2" fontId="9" fillId="5" borderId="13" xfId="0" applyNumberFormat="1" applyFont="1" applyFill="1" applyBorder="1" applyProtection="1">
      <protection locked="0"/>
    </xf>
    <xf numFmtId="2" fontId="9" fillId="5" borderId="14" xfId="0" applyNumberFormat="1" applyFont="1" applyFill="1" applyBorder="1" applyProtection="1">
      <protection locked="0"/>
    </xf>
    <xf numFmtId="43" fontId="8" fillId="0" borderId="14" xfId="0" applyNumberFormat="1" applyFont="1" applyBorder="1" applyProtection="1">
      <protection locked="0"/>
    </xf>
    <xf numFmtId="0" fontId="8" fillId="0" borderId="14" xfId="0" applyFont="1" applyBorder="1" applyProtection="1">
      <protection locked="0"/>
    </xf>
    <xf numFmtId="43" fontId="8" fillId="0" borderId="13" xfId="0" applyNumberFormat="1" applyFont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43" fontId="0" fillId="5" borderId="14" xfId="0" applyNumberFormat="1" applyFill="1" applyBorder="1" applyProtection="1">
      <protection locked="0"/>
    </xf>
    <xf numFmtId="2" fontId="0" fillId="0" borderId="13" xfId="0" applyNumberFormat="1" applyBorder="1" applyProtection="1">
      <protection locked="0"/>
    </xf>
    <xf numFmtId="43" fontId="0" fillId="0" borderId="1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43" fontId="0" fillId="0" borderId="18" xfId="0" applyNumberFormat="1" applyBorder="1" applyProtection="1">
      <protection locked="0"/>
    </xf>
    <xf numFmtId="43" fontId="0" fillId="0" borderId="16" xfId="0" applyNumberFormat="1" applyBorder="1" applyProtection="1">
      <protection locked="0"/>
    </xf>
    <xf numFmtId="0" fontId="0" fillId="0" borderId="18" xfId="0" applyBorder="1" applyProtection="1">
      <protection locked="0"/>
    </xf>
    <xf numFmtId="43" fontId="0" fillId="0" borderId="0" xfId="17" applyFont="1"/>
    <xf numFmtId="0" fontId="4" fillId="4" borderId="6" xfId="0" applyFont="1" applyFill="1" applyBorder="1" applyAlignment="1" applyProtection="1">
      <alignment horizontal="center" wrapText="1"/>
      <protection locked="0"/>
    </xf>
    <xf numFmtId="8" fontId="15" fillId="5" borderId="11" xfId="0" applyNumberFormat="1" applyFont="1" applyFill="1" applyBorder="1" applyAlignment="1" applyProtection="1">
      <alignment horizontal="right" wrapText="1"/>
      <protection locked="0"/>
    </xf>
    <xf numFmtId="43" fontId="7" fillId="0" borderId="0" xfId="17" applyFont="1"/>
    <xf numFmtId="44" fontId="7" fillId="5" borderId="14" xfId="18" applyFont="1" applyFill="1" applyBorder="1" applyAlignment="1" applyProtection="1">
      <protection locked="0"/>
    </xf>
    <xf numFmtId="165" fontId="8" fillId="0" borderId="13" xfId="0" applyNumberFormat="1" applyFont="1" applyBorder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3" xfId="0" applyBorder="1"/>
    <xf numFmtId="0" fontId="0" fillId="0" borderId="4" xfId="0" applyBorder="1"/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/>
      <protection locked="0"/>
    </xf>
    <xf numFmtId="0" fontId="17" fillId="0" borderId="0" xfId="19" applyFont="1"/>
  </cellXfs>
  <cellStyles count="20">
    <cellStyle name="Euro" xfId="1" xr:uid="{00000000-0005-0000-0000-000001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9" xr:uid="{18324968-A440-4B61-BA9E-B3DA22F9512D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zoomScaleNormal="100" workbookViewId="0">
      <selection activeCell="P6" sqref="P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6" width="16.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" width="12" style="3" customWidth="1"/>
    <col min="17" max="16384" width="12" style="3"/>
  </cols>
  <sheetData>
    <row r="1" spans="1:16" ht="35.1" customHeight="1" x14ac:dyDescent="0.2">
      <c r="A1" s="110" t="s">
        <v>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6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6" ht="34.5" thickBot="1" x14ac:dyDescent="0.25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23" t="s">
        <v>14</v>
      </c>
      <c r="M3" s="23" t="s">
        <v>15</v>
      </c>
      <c r="N3" s="19" t="s">
        <v>16</v>
      </c>
      <c r="O3" s="19" t="s">
        <v>17</v>
      </c>
    </row>
    <row r="4" spans="1:16" ht="45" x14ac:dyDescent="0.2">
      <c r="A4" s="24" t="s">
        <v>64</v>
      </c>
      <c r="B4" s="25" t="s">
        <v>42</v>
      </c>
      <c r="C4" s="25" t="s">
        <v>43</v>
      </c>
      <c r="D4" s="26">
        <v>5057</v>
      </c>
      <c r="E4" s="27">
        <f>+E5+E6</f>
        <v>305150573.5</v>
      </c>
      <c r="F4" s="28">
        <v>0</v>
      </c>
      <c r="G4" s="29">
        <f>+G5+G6</f>
        <v>55498004.780000001</v>
      </c>
      <c r="H4" s="30">
        <f>+SUM(H5:H6)</f>
        <v>465421.859</v>
      </c>
      <c r="I4" s="31">
        <v>0</v>
      </c>
      <c r="J4" s="32">
        <f>+SUM(J5:J6)</f>
        <v>96846.33</v>
      </c>
      <c r="K4" s="32"/>
      <c r="L4" s="81">
        <v>100</v>
      </c>
      <c r="M4" s="82">
        <v>0</v>
      </c>
      <c r="N4" s="83">
        <v>100</v>
      </c>
      <c r="O4" s="84">
        <v>0</v>
      </c>
    </row>
    <row r="5" spans="1:16" ht="45" x14ac:dyDescent="0.2">
      <c r="A5" s="33"/>
      <c r="B5" s="34" t="s">
        <v>44</v>
      </c>
      <c r="C5" s="34" t="s">
        <v>44</v>
      </c>
      <c r="D5" s="35">
        <v>5057</v>
      </c>
      <c r="E5" s="36">
        <v>288623168.18000001</v>
      </c>
      <c r="F5" s="37">
        <v>0</v>
      </c>
      <c r="G5" s="104">
        <v>52280052.030000001</v>
      </c>
      <c r="H5" s="38">
        <v>449960.80499999999</v>
      </c>
      <c r="I5" s="39">
        <v>0</v>
      </c>
      <c r="J5" s="39">
        <v>96846.33</v>
      </c>
      <c r="K5" s="39" t="s">
        <v>60</v>
      </c>
      <c r="L5" s="85">
        <v>94.33</v>
      </c>
      <c r="M5" s="86">
        <v>0</v>
      </c>
      <c r="N5" s="87">
        <v>100</v>
      </c>
      <c r="O5" s="88">
        <v>0</v>
      </c>
      <c r="P5" s="77">
        <f>+E5*100/E4</f>
        <v>94.583852446864242</v>
      </c>
    </row>
    <row r="6" spans="1:16" ht="45" x14ac:dyDescent="0.2">
      <c r="A6" s="33"/>
      <c r="B6" s="34" t="s">
        <v>45</v>
      </c>
      <c r="C6" s="34" t="s">
        <v>45</v>
      </c>
      <c r="D6" s="35">
        <v>5057</v>
      </c>
      <c r="E6" s="36">
        <v>16527405.32</v>
      </c>
      <c r="F6" s="40">
        <v>0</v>
      </c>
      <c r="G6" s="104">
        <v>3217952.75</v>
      </c>
      <c r="H6" s="38">
        <v>15461.054</v>
      </c>
      <c r="I6" s="39">
        <v>0</v>
      </c>
      <c r="J6" s="39" t="s">
        <v>65</v>
      </c>
      <c r="K6" s="39" t="s">
        <v>60</v>
      </c>
      <c r="L6" s="85">
        <v>5.67</v>
      </c>
      <c r="M6" s="86">
        <v>0</v>
      </c>
      <c r="N6" s="87">
        <v>100</v>
      </c>
      <c r="O6" s="88">
        <v>0</v>
      </c>
    </row>
    <row r="7" spans="1:16" ht="78.75" x14ac:dyDescent="0.2">
      <c r="A7" s="33" t="s">
        <v>64</v>
      </c>
      <c r="B7" s="25" t="s">
        <v>46</v>
      </c>
      <c r="C7" s="25" t="s">
        <v>47</v>
      </c>
      <c r="D7" s="41">
        <v>5057</v>
      </c>
      <c r="E7" s="42">
        <f>+SUM(E8:E12)</f>
        <v>57143319.839999996</v>
      </c>
      <c r="F7" s="43">
        <v>0</v>
      </c>
      <c r="G7" s="44">
        <f>+SUM(G8:G12)</f>
        <v>11977683</v>
      </c>
      <c r="H7" s="45">
        <f>+SUM(H8:H12)</f>
        <v>6274800</v>
      </c>
      <c r="I7" s="46">
        <v>0</v>
      </c>
      <c r="J7" s="46">
        <f>+SUM(J8:J12)</f>
        <v>1988217</v>
      </c>
      <c r="K7" s="46">
        <v>0</v>
      </c>
      <c r="L7" s="89">
        <v>100</v>
      </c>
      <c r="M7" s="90">
        <v>0</v>
      </c>
      <c r="N7" s="91">
        <v>100</v>
      </c>
      <c r="O7" s="92">
        <v>0</v>
      </c>
    </row>
    <row r="8" spans="1:16" ht="18.75" thickBot="1" x14ac:dyDescent="0.25">
      <c r="A8" s="33"/>
      <c r="B8" s="47" t="s">
        <v>48</v>
      </c>
      <c r="C8" s="47" t="s">
        <v>48</v>
      </c>
      <c r="D8" s="35">
        <v>5057</v>
      </c>
      <c r="E8" s="48">
        <v>25548879.199999999</v>
      </c>
      <c r="F8" s="40">
        <v>0</v>
      </c>
      <c r="G8" s="104">
        <v>4974470.28</v>
      </c>
      <c r="H8" s="49">
        <v>3144960</v>
      </c>
      <c r="I8" s="50">
        <v>0</v>
      </c>
      <c r="J8" s="50">
        <v>987414</v>
      </c>
      <c r="K8" s="50" t="s">
        <v>61</v>
      </c>
      <c r="L8" s="85">
        <v>47.33</v>
      </c>
      <c r="M8" s="93">
        <v>0</v>
      </c>
      <c r="N8" s="87">
        <v>100</v>
      </c>
      <c r="O8" s="88">
        <v>0</v>
      </c>
    </row>
    <row r="9" spans="1:16" ht="12" thickBot="1" x14ac:dyDescent="0.25">
      <c r="A9" s="33"/>
      <c r="B9" s="47" t="s">
        <v>49</v>
      </c>
      <c r="C9" s="47" t="s">
        <v>49</v>
      </c>
      <c r="D9" s="35">
        <v>5057</v>
      </c>
      <c r="E9" s="48">
        <v>6633017.5300000003</v>
      </c>
      <c r="F9" s="40">
        <v>0</v>
      </c>
      <c r="G9" s="104">
        <v>1291475.3999999999</v>
      </c>
      <c r="H9" s="49">
        <v>982800</v>
      </c>
      <c r="I9" s="50">
        <v>0</v>
      </c>
      <c r="J9" s="50">
        <v>259177</v>
      </c>
      <c r="K9" s="50" t="s">
        <v>62</v>
      </c>
      <c r="L9" s="85">
        <v>12.29</v>
      </c>
      <c r="M9" s="93">
        <v>0</v>
      </c>
      <c r="N9" s="87">
        <v>100</v>
      </c>
      <c r="O9" s="94">
        <v>0</v>
      </c>
    </row>
    <row r="10" spans="1:16" ht="27.75" thickBot="1" x14ac:dyDescent="0.25">
      <c r="A10" s="33"/>
      <c r="B10" s="47" t="s">
        <v>50</v>
      </c>
      <c r="C10" s="47" t="s">
        <v>50</v>
      </c>
      <c r="D10" s="35">
        <v>5057</v>
      </c>
      <c r="E10" s="104">
        <v>17547892.32</v>
      </c>
      <c r="F10" s="40">
        <v>0</v>
      </c>
      <c r="G10" s="104">
        <v>4134141.3000000003</v>
      </c>
      <c r="H10" s="49">
        <v>1375920</v>
      </c>
      <c r="I10" s="50">
        <v>0</v>
      </c>
      <c r="J10" s="50">
        <v>507338</v>
      </c>
      <c r="K10" s="50" t="s">
        <v>61</v>
      </c>
      <c r="L10" s="85">
        <v>32.5</v>
      </c>
      <c r="M10" s="93">
        <v>0</v>
      </c>
      <c r="N10" s="87">
        <v>100</v>
      </c>
      <c r="O10" s="94">
        <v>0</v>
      </c>
    </row>
    <row r="11" spans="1:16" ht="18.75" thickBot="1" x14ac:dyDescent="0.25">
      <c r="A11" s="33"/>
      <c r="B11" s="47" t="s">
        <v>51</v>
      </c>
      <c r="C11" s="47" t="s">
        <v>51</v>
      </c>
      <c r="D11" s="35">
        <v>5057</v>
      </c>
      <c r="E11" s="104">
        <v>3039716.53</v>
      </c>
      <c r="F11" s="40">
        <v>0</v>
      </c>
      <c r="G11" s="104">
        <v>1236956.28</v>
      </c>
      <c r="H11" s="49">
        <v>393120</v>
      </c>
      <c r="I11" s="50">
        <v>0</v>
      </c>
      <c r="J11" s="50">
        <v>144850</v>
      </c>
      <c r="K11" s="50" t="s">
        <v>61</v>
      </c>
      <c r="L11" s="85">
        <v>5.6</v>
      </c>
      <c r="M11" s="93">
        <v>0</v>
      </c>
      <c r="N11" s="87">
        <v>100</v>
      </c>
      <c r="O11" s="94">
        <v>0</v>
      </c>
    </row>
    <row r="12" spans="1:16" ht="12" thickBot="1" x14ac:dyDescent="0.25">
      <c r="A12" s="33"/>
      <c r="B12" s="47" t="s">
        <v>52</v>
      </c>
      <c r="C12" s="47" t="s">
        <v>52</v>
      </c>
      <c r="D12" s="35">
        <v>5057</v>
      </c>
      <c r="E12" s="104">
        <v>4373814.26</v>
      </c>
      <c r="F12" s="40">
        <v>0</v>
      </c>
      <c r="G12" s="104">
        <v>340639.74</v>
      </c>
      <c r="H12" s="49">
        <v>378000</v>
      </c>
      <c r="I12" s="50">
        <v>0</v>
      </c>
      <c r="J12" s="50">
        <v>89438</v>
      </c>
      <c r="K12" s="50" t="s">
        <v>61</v>
      </c>
      <c r="L12" s="85">
        <v>2.27</v>
      </c>
      <c r="M12" s="93">
        <v>0</v>
      </c>
      <c r="N12" s="87">
        <v>100</v>
      </c>
      <c r="O12" s="94">
        <v>0</v>
      </c>
    </row>
    <row r="13" spans="1:16" ht="67.5" x14ac:dyDescent="0.2">
      <c r="A13" s="33" t="s">
        <v>64</v>
      </c>
      <c r="B13" s="25" t="s">
        <v>53</v>
      </c>
      <c r="C13" s="25" t="s">
        <v>54</v>
      </c>
      <c r="D13" s="41">
        <v>5057</v>
      </c>
      <c r="E13" s="42">
        <f>+SUM(E14)</f>
        <v>31831058.219999999</v>
      </c>
      <c r="F13" s="43">
        <f>+E14+F14</f>
        <v>50905320.149999999</v>
      </c>
      <c r="G13" s="44">
        <f>+SUM(G14)</f>
        <v>11032772.779999999</v>
      </c>
      <c r="H13" s="45">
        <f>+SUM(H14)</f>
        <v>6391.32</v>
      </c>
      <c r="I13" s="46">
        <v>0</v>
      </c>
      <c r="J13" s="46">
        <f>+SUM(J14)</f>
        <v>1546.83</v>
      </c>
      <c r="K13" s="46">
        <v>0</v>
      </c>
      <c r="L13" s="89">
        <v>100</v>
      </c>
      <c r="M13" s="90">
        <v>0</v>
      </c>
      <c r="N13" s="91">
        <v>100</v>
      </c>
      <c r="O13" s="92">
        <v>0</v>
      </c>
    </row>
    <row r="14" spans="1:16" ht="18.75" thickBot="1" x14ac:dyDescent="0.25">
      <c r="A14" s="33"/>
      <c r="B14" s="47" t="s">
        <v>55</v>
      </c>
      <c r="C14" s="47" t="s">
        <v>55</v>
      </c>
      <c r="D14" s="35">
        <v>5057</v>
      </c>
      <c r="E14" s="104">
        <v>31831058.219999999</v>
      </c>
      <c r="F14" s="104">
        <v>19074261.93</v>
      </c>
      <c r="G14" s="104">
        <v>11032772.779999999</v>
      </c>
      <c r="H14" s="49">
        <v>6391.32</v>
      </c>
      <c r="I14" s="50">
        <v>0</v>
      </c>
      <c r="J14" s="50">
        <v>1546.83</v>
      </c>
      <c r="K14" s="50" t="s">
        <v>63</v>
      </c>
      <c r="L14" s="85">
        <v>100</v>
      </c>
      <c r="M14" s="93">
        <v>0</v>
      </c>
      <c r="N14" s="95">
        <v>100</v>
      </c>
      <c r="O14" s="94">
        <v>0</v>
      </c>
    </row>
    <row r="15" spans="1:16" ht="45" x14ac:dyDescent="0.2">
      <c r="A15" s="55" t="s">
        <v>64</v>
      </c>
      <c r="B15" s="25" t="s">
        <v>56</v>
      </c>
      <c r="C15" s="25" t="s">
        <v>57</v>
      </c>
      <c r="D15" s="41">
        <v>5057</v>
      </c>
      <c r="E15" s="51">
        <v>2520025.2000000002</v>
      </c>
      <c r="F15" s="52">
        <v>0</v>
      </c>
      <c r="G15" s="53"/>
      <c r="H15" s="61"/>
      <c r="I15" s="54"/>
      <c r="J15" s="54"/>
      <c r="K15" s="54"/>
      <c r="L15" s="96"/>
      <c r="M15" s="97"/>
      <c r="N15" s="96"/>
      <c r="O15" s="92"/>
    </row>
    <row r="16" spans="1:16" ht="27.75" thickBot="1" x14ac:dyDescent="0.25">
      <c r="A16" s="55"/>
      <c r="B16" s="47" t="s">
        <v>58</v>
      </c>
      <c r="C16" s="47" t="s">
        <v>58</v>
      </c>
      <c r="D16" s="35">
        <v>5057</v>
      </c>
      <c r="E16" s="56">
        <v>0</v>
      </c>
      <c r="F16" s="57">
        <v>0</v>
      </c>
      <c r="G16" s="58"/>
      <c r="H16" s="62"/>
      <c r="I16" s="60"/>
      <c r="J16" s="60"/>
      <c r="K16" s="60"/>
      <c r="L16" s="98"/>
      <c r="M16" s="99"/>
      <c r="N16" s="98"/>
      <c r="O16" s="88"/>
    </row>
    <row r="17" spans="1:15" x14ac:dyDescent="0.2">
      <c r="A17" s="55"/>
      <c r="B17" s="63" t="s">
        <v>59</v>
      </c>
      <c r="C17" s="63" t="s">
        <v>59</v>
      </c>
      <c r="D17" s="35">
        <v>5057</v>
      </c>
      <c r="E17" s="51">
        <v>2520025.2000000002</v>
      </c>
      <c r="F17" s="57"/>
      <c r="G17" s="64"/>
      <c r="H17" s="62"/>
      <c r="I17" s="60"/>
      <c r="J17" s="60"/>
      <c r="K17" s="60"/>
      <c r="L17" s="85"/>
      <c r="M17" s="99"/>
      <c r="N17" s="95"/>
      <c r="O17" s="88"/>
    </row>
    <row r="18" spans="1:15" ht="12" x14ac:dyDescent="0.2">
      <c r="A18" s="33"/>
      <c r="B18" s="25"/>
      <c r="C18" s="25"/>
      <c r="D18" s="41"/>
      <c r="E18" s="51"/>
      <c r="F18" s="52">
        <v>0</v>
      </c>
      <c r="G18" s="53"/>
      <c r="H18" s="45"/>
      <c r="I18" s="46"/>
      <c r="J18" s="46"/>
      <c r="K18" s="46"/>
      <c r="L18" s="89"/>
      <c r="M18" s="90"/>
      <c r="N18" s="91"/>
      <c r="O18" s="92"/>
    </row>
    <row r="19" spans="1:15" ht="12.75" thickBot="1" x14ac:dyDescent="0.25">
      <c r="A19" s="33"/>
      <c r="B19" s="47"/>
      <c r="C19" s="47"/>
      <c r="D19" s="35"/>
      <c r="E19" s="56"/>
      <c r="F19" s="57">
        <v>0</v>
      </c>
      <c r="G19" s="58"/>
      <c r="H19" s="59"/>
      <c r="I19" s="60"/>
      <c r="J19" s="60"/>
      <c r="K19" s="60"/>
      <c r="L19" s="85"/>
      <c r="M19" s="93"/>
      <c r="N19" s="95"/>
      <c r="O19" s="94"/>
    </row>
    <row r="20" spans="1:15" ht="12" x14ac:dyDescent="0.2">
      <c r="A20" s="33"/>
      <c r="B20" s="25"/>
      <c r="C20" s="25"/>
      <c r="D20" s="41"/>
      <c r="E20" s="51"/>
      <c r="F20" s="52">
        <v>0</v>
      </c>
      <c r="G20" s="65"/>
      <c r="H20" s="66"/>
      <c r="I20" s="46"/>
      <c r="J20" s="46"/>
      <c r="K20" s="46"/>
      <c r="L20" s="89"/>
      <c r="M20" s="90"/>
      <c r="N20" s="91"/>
      <c r="O20" s="92"/>
    </row>
    <row r="21" spans="1:15" ht="12.75" thickBot="1" x14ac:dyDescent="0.25">
      <c r="A21" s="67"/>
      <c r="B21" s="47"/>
      <c r="C21" s="47"/>
      <c r="D21" s="68"/>
      <c r="E21" s="69"/>
      <c r="F21" s="70">
        <v>0</v>
      </c>
      <c r="G21" s="71"/>
      <c r="H21" s="72"/>
      <c r="I21" s="73"/>
      <c r="J21" s="73"/>
      <c r="K21" s="73"/>
      <c r="L21" s="100"/>
      <c r="M21" s="101"/>
      <c r="N21" s="102"/>
      <c r="O21" s="103"/>
    </row>
    <row r="22" spans="1:15" ht="12" x14ac:dyDescent="0.2">
      <c r="A22" s="74"/>
      <c r="B22" s="75"/>
      <c r="C22" s="75"/>
      <c r="E22" s="57"/>
      <c r="F22" s="57"/>
      <c r="G22" s="76"/>
      <c r="H22" s="60"/>
      <c r="I22" s="60"/>
      <c r="J22" s="60"/>
    </row>
    <row r="23" spans="1:15" x14ac:dyDescent="0.2">
      <c r="E23" s="77">
        <f>+E20+E18+E15+E13+E7+E4</f>
        <v>396644976.75999999</v>
      </c>
      <c r="F23" s="77">
        <f>+F21+F19+F16+F17+F14+F12+F11+F10+F9+F8+F6+F5</f>
        <v>19074261.93</v>
      </c>
      <c r="G23" s="77">
        <f>+G20+G18+G15+G13+G7+G4</f>
        <v>78508460.560000002</v>
      </c>
      <c r="H23" s="36"/>
      <c r="I23" s="36"/>
      <c r="J23" s="36"/>
    </row>
    <row r="24" spans="1:15" x14ac:dyDescent="0.2">
      <c r="F24" s="77">
        <f>+E23+F23</f>
        <v>415719238.69</v>
      </c>
    </row>
    <row r="25" spans="1:15" x14ac:dyDescent="0.2">
      <c r="E25" s="78"/>
      <c r="F25" s="77">
        <f>-F6-F8-F9-F10-F12</f>
        <v>0</v>
      </c>
    </row>
    <row r="26" spans="1:15" x14ac:dyDescent="0.2">
      <c r="E26" s="77"/>
    </row>
    <row r="29" spans="1:15" x14ac:dyDescent="0.2">
      <c r="B29" s="79"/>
      <c r="C29" s="79"/>
      <c r="D29" s="79"/>
      <c r="E29" s="79"/>
    </row>
    <row r="30" spans="1:15" x14ac:dyDescent="0.2">
      <c r="A30" s="79"/>
      <c r="B30" s="80"/>
      <c r="C30" s="80"/>
      <c r="D30" s="80"/>
      <c r="E30" s="80"/>
      <c r="F30" s="80"/>
      <c r="G30" s="80"/>
    </row>
    <row r="31" spans="1:15" x14ac:dyDescent="0.2">
      <c r="A31" s="80"/>
      <c r="B31" s="80"/>
      <c r="C31" s="80"/>
      <c r="D31" s="80"/>
      <c r="E31" s="80"/>
      <c r="F31" s="80"/>
      <c r="G31" s="80"/>
    </row>
    <row r="32" spans="1:15" x14ac:dyDescent="0.2">
      <c r="A32" s="80"/>
      <c r="B32" s="80"/>
      <c r="C32" s="80"/>
      <c r="D32" s="80"/>
      <c r="E32" s="80"/>
      <c r="F32" s="80"/>
      <c r="G32" s="80"/>
    </row>
    <row r="33" spans="1:7" x14ac:dyDescent="0.2">
      <c r="A33" s="80"/>
      <c r="B33" s="80"/>
      <c r="C33" s="80"/>
      <c r="D33" s="80"/>
      <c r="E33" s="80"/>
      <c r="F33" s="80"/>
      <c r="G33" s="80"/>
    </row>
    <row r="34" spans="1:7" x14ac:dyDescent="0.2">
      <c r="A34" s="80"/>
      <c r="B34" s="80"/>
      <c r="C34" s="80"/>
      <c r="D34" s="80"/>
      <c r="E34" s="80"/>
      <c r="F34" s="80"/>
      <c r="G34" s="80"/>
    </row>
    <row r="35" spans="1:7" x14ac:dyDescent="0.2">
      <c r="A35" s="80"/>
      <c r="B35" s="80"/>
      <c r="C35" s="80"/>
      <c r="D35" s="80"/>
      <c r="E35" s="80"/>
      <c r="F35" s="80"/>
      <c r="G35" s="80"/>
    </row>
  </sheetData>
  <autoFilter ref="A3:O24" xr:uid="{00000000-0009-0000-0000-000000000000}"/>
  <mergeCells count="1">
    <mergeCell ref="A1:O1"/>
  </mergeCells>
  <dataValidations disablePrompts="1" count="1">
    <dataValidation showInputMessage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ColWidth="12" defaultRowHeight="11.25" x14ac:dyDescent="0.2"/>
  <cols>
    <col min="1" max="1" width="135.83203125" style="4" customWidth="1"/>
    <col min="2" max="2" width="12" style="4" customWidth="1"/>
    <col min="3" max="16384" width="12" style="4"/>
  </cols>
  <sheetData>
    <row r="1" spans="1:1" x14ac:dyDescent="0.2">
      <c r="A1" s="1" t="s">
        <v>18</v>
      </c>
    </row>
    <row r="2" spans="1:1" ht="11.25" customHeight="1" x14ac:dyDescent="0.2">
      <c r="A2" s="5" t="s">
        <v>19</v>
      </c>
    </row>
    <row r="3" spans="1:1" ht="11.25" customHeight="1" x14ac:dyDescent="0.2">
      <c r="A3" s="5" t="s">
        <v>20</v>
      </c>
    </row>
    <row r="4" spans="1:1" ht="11.25" customHeight="1" x14ac:dyDescent="0.2">
      <c r="A4" s="5" t="s">
        <v>21</v>
      </c>
    </row>
    <row r="5" spans="1:1" ht="11.25" customHeight="1" x14ac:dyDescent="0.2">
      <c r="A5" s="5" t="s">
        <v>22</v>
      </c>
    </row>
    <row r="6" spans="1:1" ht="11.25" customHeight="1" x14ac:dyDescent="0.2">
      <c r="A6" s="5" t="s">
        <v>23</v>
      </c>
    </row>
    <row r="7" spans="1:1" x14ac:dyDescent="0.2">
      <c r="A7" s="5" t="s">
        <v>24</v>
      </c>
    </row>
    <row r="8" spans="1:1" ht="22.5" customHeight="1" x14ac:dyDescent="0.2">
      <c r="A8" s="5" t="s">
        <v>25</v>
      </c>
    </row>
    <row r="9" spans="1:1" ht="22.5" customHeight="1" x14ac:dyDescent="0.2">
      <c r="A9" s="5" t="s">
        <v>26</v>
      </c>
    </row>
    <row r="10" spans="1:1" x14ac:dyDescent="0.2">
      <c r="A10" s="5" t="s">
        <v>27</v>
      </c>
    </row>
    <row r="11" spans="1:1" ht="22.5" customHeight="1" x14ac:dyDescent="0.2">
      <c r="A11" s="5" t="s">
        <v>28</v>
      </c>
    </row>
    <row r="12" spans="1:1" ht="22.5" customHeight="1" x14ac:dyDescent="0.2">
      <c r="A12" s="5" t="s">
        <v>29</v>
      </c>
    </row>
    <row r="13" spans="1:1" x14ac:dyDescent="0.2">
      <c r="A13" s="5" t="s">
        <v>30</v>
      </c>
    </row>
    <row r="14" spans="1:1" x14ac:dyDescent="0.2">
      <c r="A14" s="6" t="s">
        <v>31</v>
      </c>
    </row>
    <row r="15" spans="1:1" ht="22.5" customHeight="1" x14ac:dyDescent="0.2">
      <c r="A15" s="5" t="s">
        <v>32</v>
      </c>
    </row>
    <row r="16" spans="1:1" x14ac:dyDescent="0.2">
      <c r="A16" s="6" t="s">
        <v>33</v>
      </c>
    </row>
    <row r="17" spans="1:1" ht="11.25" customHeight="1" x14ac:dyDescent="0.2">
      <c r="A17" s="5"/>
    </row>
    <row r="18" spans="1:1" x14ac:dyDescent="0.2">
      <c r="A18" s="2" t="s">
        <v>34</v>
      </c>
    </row>
    <row r="19" spans="1:1" x14ac:dyDescent="0.2">
      <c r="A19" s="5" t="s">
        <v>35</v>
      </c>
    </row>
    <row r="21" spans="1:1" x14ac:dyDescent="0.2">
      <c r="A21" s="8" t="s">
        <v>36</v>
      </c>
    </row>
    <row r="22" spans="1:1" ht="33.75" customHeight="1" x14ac:dyDescent="0.2">
      <c r="A22" s="7" t="s">
        <v>37</v>
      </c>
    </row>
    <row r="24" spans="1:1" ht="38.25" customHeight="1" x14ac:dyDescent="0.2">
      <c r="A24" s="7" t="s">
        <v>38</v>
      </c>
    </row>
    <row r="26" spans="1:1" ht="24" customHeight="1" x14ac:dyDescent="0.2">
      <c r="A26" s="9" t="s">
        <v>39</v>
      </c>
    </row>
    <row r="27" spans="1:1" x14ac:dyDescent="0.2">
      <c r="A27" t="s">
        <v>40</v>
      </c>
    </row>
    <row r="28" spans="1:1" ht="14.25" customHeight="1" x14ac:dyDescent="0.2">
      <c r="A28" t="s">
        <v>41</v>
      </c>
    </row>
  </sheetData>
  <pageMargins left="0.70866141732283472" right="0.70866141732283472" top="0.74803149606299213" bottom="0.74803149606299213" header="0.31496062992125978" footer="0.31496062992125978"/>
  <pageSetup orientation="landscape"/>
  <headerFooter>
    <oddHeader>&amp;C&amp;10 PROYECTOS DE INVERSIÓN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F01F-48E8-4F26-B125-0434B877A920}">
  <sheetPr>
    <pageSetUpPr fitToPage="1"/>
  </sheetPr>
  <dimension ref="A1:O35"/>
  <sheetViews>
    <sheetView showGridLines="0" tabSelected="1" zoomScaleNormal="100" workbookViewId="0">
      <selection activeCell="P30" sqref="A1:P3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6" width="16.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" width="12" style="3" customWidth="1"/>
    <col min="17" max="16384" width="12" style="3"/>
  </cols>
  <sheetData>
    <row r="1" spans="1:15" ht="35.1" customHeight="1" x14ac:dyDescent="0.2">
      <c r="A1" s="110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5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5" ht="34.5" thickBot="1" x14ac:dyDescent="0.25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105" t="s">
        <v>14</v>
      </c>
      <c r="M3" s="105" t="s">
        <v>15</v>
      </c>
      <c r="N3" s="19" t="s">
        <v>16</v>
      </c>
      <c r="O3" s="19" t="s">
        <v>17</v>
      </c>
    </row>
    <row r="4" spans="1:15" ht="45" x14ac:dyDescent="0.2">
      <c r="A4" s="24" t="s">
        <v>64</v>
      </c>
      <c r="B4" s="25" t="s">
        <v>42</v>
      </c>
      <c r="C4" s="25" t="s">
        <v>43</v>
      </c>
      <c r="D4" s="26">
        <v>5057</v>
      </c>
      <c r="E4" s="27">
        <f>+E5+E6</f>
        <v>305150573.5</v>
      </c>
      <c r="F4" s="28">
        <v>0</v>
      </c>
      <c r="G4" s="106">
        <f>+G5+G6</f>
        <v>124298634.55</v>
      </c>
      <c r="H4" s="30">
        <f>+SUM(H5:H6)</f>
        <v>465421.859</v>
      </c>
      <c r="I4" s="31">
        <v>0</v>
      </c>
      <c r="J4" s="32">
        <f>+SUM(J5:J6)</f>
        <v>205620.09</v>
      </c>
      <c r="K4" s="32" t="s">
        <v>60</v>
      </c>
      <c r="L4" s="81">
        <f>+L5+L6</f>
        <v>40.733541190608314</v>
      </c>
      <c r="M4" s="82">
        <v>0</v>
      </c>
      <c r="N4" s="83">
        <f>+J4*100/H4</f>
        <v>44.179293693208336</v>
      </c>
      <c r="O4" s="84">
        <v>0</v>
      </c>
    </row>
    <row r="5" spans="1:15" ht="45" x14ac:dyDescent="0.2">
      <c r="A5" s="33"/>
      <c r="B5" s="34" t="s">
        <v>44</v>
      </c>
      <c r="C5" s="34" t="s">
        <v>44</v>
      </c>
      <c r="D5" s="35">
        <v>5057</v>
      </c>
      <c r="E5" s="36">
        <v>288623168.18000001</v>
      </c>
      <c r="F5" s="37">
        <v>0</v>
      </c>
      <c r="G5" s="107">
        <v>116329820.25</v>
      </c>
      <c r="H5" s="38">
        <v>449960.80499999999</v>
      </c>
      <c r="I5" s="39">
        <v>0</v>
      </c>
      <c r="J5" s="39">
        <v>198165.01</v>
      </c>
      <c r="K5" s="39" t="s">
        <v>60</v>
      </c>
      <c r="L5" s="85">
        <f>+G5*100/E4</f>
        <v>38.122104414134419</v>
      </c>
      <c r="M5" s="86">
        <v>0</v>
      </c>
      <c r="N5" s="87">
        <f>+J5*100/H4</f>
        <v>42.577503864080434</v>
      </c>
      <c r="O5" s="88">
        <v>0</v>
      </c>
    </row>
    <row r="6" spans="1:15" ht="45" x14ac:dyDescent="0.2">
      <c r="A6" s="33"/>
      <c r="B6" s="34" t="s">
        <v>45</v>
      </c>
      <c r="C6" s="34" t="s">
        <v>45</v>
      </c>
      <c r="D6" s="35">
        <v>5057</v>
      </c>
      <c r="E6" s="36">
        <v>16527405.32</v>
      </c>
      <c r="F6" s="40">
        <v>0</v>
      </c>
      <c r="G6" s="107">
        <v>7968814.2999999989</v>
      </c>
      <c r="H6" s="38">
        <v>15461.054</v>
      </c>
      <c r="I6" s="39">
        <v>0</v>
      </c>
      <c r="J6" s="39">
        <v>7455.0800000000008</v>
      </c>
      <c r="K6" s="39" t="s">
        <v>60</v>
      </c>
      <c r="L6" s="85">
        <f>+G6*100/E4</f>
        <v>2.6114367764738935</v>
      </c>
      <c r="M6" s="86">
        <v>0</v>
      </c>
      <c r="N6" s="109">
        <f>+J6*100/H4</f>
        <v>1.6017898291279011</v>
      </c>
      <c r="O6" s="88">
        <v>0</v>
      </c>
    </row>
    <row r="7" spans="1:15" ht="78.75" x14ac:dyDescent="0.2">
      <c r="A7" s="33" t="s">
        <v>64</v>
      </c>
      <c r="B7" s="25" t="s">
        <v>46</v>
      </c>
      <c r="C7" s="25" t="s">
        <v>47</v>
      </c>
      <c r="D7" s="41">
        <v>5057</v>
      </c>
      <c r="E7" s="42">
        <f>+SUM(E8:E12)</f>
        <v>57143319.839999996</v>
      </c>
      <c r="F7" s="43">
        <v>0</v>
      </c>
      <c r="G7" s="108">
        <f>+SUM(G8:G12)</f>
        <v>26026917.82</v>
      </c>
      <c r="H7" s="45">
        <f>+SUM(H8:H12)</f>
        <v>6274800</v>
      </c>
      <c r="I7" s="46">
        <v>0</v>
      </c>
      <c r="J7" s="46">
        <f>+SUM(J8:J12)</f>
        <v>3478262</v>
      </c>
      <c r="K7" s="46" t="s">
        <v>61</v>
      </c>
      <c r="L7" s="89">
        <f>+G7*100/E7</f>
        <v>45.54673738395806</v>
      </c>
      <c r="M7" s="90">
        <v>0</v>
      </c>
      <c r="N7" s="91">
        <f>+J7*100/H7</f>
        <v>55.432236884044116</v>
      </c>
      <c r="O7" s="92">
        <v>0</v>
      </c>
    </row>
    <row r="8" spans="1:15" ht="18.75" thickBot="1" x14ac:dyDescent="0.25">
      <c r="A8" s="33"/>
      <c r="B8" s="47" t="s">
        <v>48</v>
      </c>
      <c r="C8" s="47" t="s">
        <v>48</v>
      </c>
      <c r="D8" s="35">
        <v>5057</v>
      </c>
      <c r="E8" s="48">
        <v>25548879.199999999</v>
      </c>
      <c r="F8" s="40">
        <v>0</v>
      </c>
      <c r="G8" s="107">
        <v>12461434.77</v>
      </c>
      <c r="H8" s="49">
        <v>3144960</v>
      </c>
      <c r="I8" s="50">
        <v>0</v>
      </c>
      <c r="J8" s="50">
        <v>1739250</v>
      </c>
      <c r="K8" s="50" t="s">
        <v>61</v>
      </c>
      <c r="L8" s="85">
        <f>+G8*100/E7</f>
        <v>21.807334269152957</v>
      </c>
      <c r="M8" s="93">
        <v>0</v>
      </c>
      <c r="N8" s="87">
        <f>+J8*100/H7</f>
        <v>27.718014916810098</v>
      </c>
      <c r="O8" s="88">
        <v>0</v>
      </c>
    </row>
    <row r="9" spans="1:15" ht="12" thickBot="1" x14ac:dyDescent="0.25">
      <c r="A9" s="33"/>
      <c r="B9" s="47" t="s">
        <v>49</v>
      </c>
      <c r="C9" s="47" t="s">
        <v>49</v>
      </c>
      <c r="D9" s="35">
        <v>5057</v>
      </c>
      <c r="E9" s="48">
        <v>6633017.5300000003</v>
      </c>
      <c r="F9" s="40">
        <v>0</v>
      </c>
      <c r="G9" s="107">
        <v>3191100.4</v>
      </c>
      <c r="H9" s="49">
        <v>982800</v>
      </c>
      <c r="I9" s="50">
        <v>0</v>
      </c>
      <c r="J9" s="50">
        <v>544963</v>
      </c>
      <c r="K9" s="50" t="s">
        <v>62</v>
      </c>
      <c r="L9" s="85">
        <f>+G9*100/E7</f>
        <v>5.5843804821543603</v>
      </c>
      <c r="M9" s="93">
        <v>0</v>
      </c>
      <c r="N9" s="87">
        <f>+J9*100/H7</f>
        <v>8.684946133741315</v>
      </c>
      <c r="O9" s="94">
        <v>0</v>
      </c>
    </row>
    <row r="10" spans="1:15" ht="27.75" thickBot="1" x14ac:dyDescent="0.25">
      <c r="A10" s="33"/>
      <c r="B10" s="47" t="s">
        <v>50</v>
      </c>
      <c r="C10" s="47" t="s">
        <v>50</v>
      </c>
      <c r="D10" s="35">
        <v>5057</v>
      </c>
      <c r="E10" s="104">
        <v>17547892.32</v>
      </c>
      <c r="F10" s="40">
        <v>0</v>
      </c>
      <c r="G10" s="107">
        <f>4134141.3+4304973.6</f>
        <v>8439114.8999999985</v>
      </c>
      <c r="H10" s="49">
        <v>1375920</v>
      </c>
      <c r="I10" s="50">
        <v>0</v>
      </c>
      <c r="J10" s="50">
        <v>868056</v>
      </c>
      <c r="K10" s="50" t="s">
        <v>61</v>
      </c>
      <c r="L10" s="85">
        <f>+G10*100/E7</f>
        <v>14.768331492866235</v>
      </c>
      <c r="M10" s="93">
        <v>0</v>
      </c>
      <c r="N10" s="87">
        <f>+J10*100/H7</f>
        <v>13.834002677376171</v>
      </c>
      <c r="O10" s="94">
        <v>0</v>
      </c>
    </row>
    <row r="11" spans="1:15" ht="18.75" thickBot="1" x14ac:dyDescent="0.25">
      <c r="A11" s="33"/>
      <c r="B11" s="47" t="s">
        <v>51</v>
      </c>
      <c r="C11" s="47" t="s">
        <v>51</v>
      </c>
      <c r="D11" s="35">
        <v>5057</v>
      </c>
      <c r="E11" s="104">
        <v>3039716.53</v>
      </c>
      <c r="F11" s="40">
        <v>0</v>
      </c>
      <c r="G11" s="107">
        <f>491231.37+745724.91</f>
        <v>1236956.28</v>
      </c>
      <c r="H11" s="49">
        <v>393120</v>
      </c>
      <c r="I11" s="50">
        <v>0</v>
      </c>
      <c r="J11" s="50">
        <v>210519</v>
      </c>
      <c r="K11" s="50" t="s">
        <v>61</v>
      </c>
      <c r="L11" s="85">
        <f>+G11*100/E7</f>
        <v>2.1646559623477417</v>
      </c>
      <c r="M11" s="93">
        <v>0</v>
      </c>
      <c r="N11" s="87">
        <f>+J11*100/H7</f>
        <v>3.3549913941480205</v>
      </c>
      <c r="O11" s="94">
        <v>0</v>
      </c>
    </row>
    <row r="12" spans="1:15" ht="12" thickBot="1" x14ac:dyDescent="0.25">
      <c r="A12" s="33"/>
      <c r="B12" s="47" t="s">
        <v>52</v>
      </c>
      <c r="C12" s="47" t="s">
        <v>52</v>
      </c>
      <c r="D12" s="35">
        <v>5057</v>
      </c>
      <c r="E12" s="104">
        <v>4373814.26</v>
      </c>
      <c r="F12" s="40">
        <v>0</v>
      </c>
      <c r="G12" s="107">
        <f>340639.74+357671.73</f>
        <v>698311.47</v>
      </c>
      <c r="H12" s="49">
        <v>378000</v>
      </c>
      <c r="I12" s="50">
        <v>0</v>
      </c>
      <c r="J12" s="50">
        <v>115474</v>
      </c>
      <c r="K12" s="50" t="s">
        <v>61</v>
      </c>
      <c r="L12" s="85">
        <f>+G12*100/E7</f>
        <v>1.2220351774367613</v>
      </c>
      <c r="M12" s="93">
        <v>0</v>
      </c>
      <c r="N12" s="87">
        <f>+J12*100/H7</f>
        <v>1.840281761968509</v>
      </c>
      <c r="O12" s="94">
        <v>0</v>
      </c>
    </row>
    <row r="13" spans="1:15" ht="67.5" x14ac:dyDescent="0.2">
      <c r="A13" s="33" t="s">
        <v>64</v>
      </c>
      <c r="B13" s="25" t="s">
        <v>53</v>
      </c>
      <c r="C13" s="25" t="s">
        <v>54</v>
      </c>
      <c r="D13" s="41">
        <v>5057</v>
      </c>
      <c r="E13" s="42">
        <f>+SUM(E14)</f>
        <v>31831058.219999999</v>
      </c>
      <c r="F13" s="43">
        <f>+E14+F14</f>
        <v>50905320.149999999</v>
      </c>
      <c r="G13" s="108">
        <f>+SUM(G14)</f>
        <v>26881582.27</v>
      </c>
      <c r="H13" s="45">
        <f>+SUM(H14)</f>
        <v>6391.32</v>
      </c>
      <c r="I13" s="46">
        <v>0</v>
      </c>
      <c r="J13" s="46">
        <f>+SUM(J14)</f>
        <v>3144.6600000000003</v>
      </c>
      <c r="K13" s="46" t="s">
        <v>68</v>
      </c>
      <c r="L13" s="89">
        <f>+G13*100/E13</f>
        <v>84.450796716239367</v>
      </c>
      <c r="M13" s="90">
        <v>0</v>
      </c>
      <c r="N13" s="91">
        <f>+J13*100/H13</f>
        <v>49.202042770507511</v>
      </c>
      <c r="O13" s="92">
        <v>0</v>
      </c>
    </row>
    <row r="14" spans="1:15" ht="18.75" thickBot="1" x14ac:dyDescent="0.25">
      <c r="A14" s="33"/>
      <c r="B14" s="47" t="s">
        <v>55</v>
      </c>
      <c r="C14" s="47" t="s">
        <v>55</v>
      </c>
      <c r="D14" s="35">
        <v>5057</v>
      </c>
      <c r="E14" s="104">
        <v>31831058.219999999</v>
      </c>
      <c r="F14" s="104">
        <v>19074261.93</v>
      </c>
      <c r="G14" s="107">
        <v>26881582.27</v>
      </c>
      <c r="H14" s="49">
        <v>6391.32</v>
      </c>
      <c r="I14" s="50">
        <v>0</v>
      </c>
      <c r="J14" s="50">
        <v>3144.6600000000003</v>
      </c>
      <c r="K14" s="50" t="s">
        <v>68</v>
      </c>
      <c r="L14" s="85">
        <f>+G14*100/E13</f>
        <v>84.450796716239367</v>
      </c>
      <c r="M14" s="93">
        <v>0</v>
      </c>
      <c r="N14" s="95">
        <f>+J14*100/H13</f>
        <v>49.202042770507511</v>
      </c>
      <c r="O14" s="94">
        <v>0</v>
      </c>
    </row>
    <row r="15" spans="1:15" ht="45" x14ac:dyDescent="0.2">
      <c r="A15" s="55" t="s">
        <v>64</v>
      </c>
      <c r="B15" s="25" t="s">
        <v>56</v>
      </c>
      <c r="C15" s="25" t="s">
        <v>57</v>
      </c>
      <c r="D15" s="41">
        <v>5057</v>
      </c>
      <c r="E15" s="51">
        <v>2520025.2000000002</v>
      </c>
      <c r="F15" s="52">
        <v>0</v>
      </c>
      <c r="G15" s="65"/>
      <c r="H15" s="61"/>
      <c r="I15" s="54"/>
      <c r="J15" s="54"/>
      <c r="K15" s="54"/>
      <c r="L15" s="96"/>
      <c r="M15" s="97"/>
      <c r="N15" s="96"/>
      <c r="O15" s="92"/>
    </row>
    <row r="16" spans="1:15" ht="27.75" thickBot="1" x14ac:dyDescent="0.25">
      <c r="A16" s="55"/>
      <c r="B16" s="47" t="s">
        <v>58</v>
      </c>
      <c r="C16" s="47" t="s">
        <v>58</v>
      </c>
      <c r="D16" s="35">
        <v>5057</v>
      </c>
      <c r="E16" s="56">
        <v>0</v>
      </c>
      <c r="F16" s="57">
        <v>0</v>
      </c>
      <c r="G16" s="58"/>
      <c r="H16" s="62"/>
      <c r="I16" s="60"/>
      <c r="J16" s="60"/>
      <c r="K16" s="60"/>
      <c r="L16" s="98"/>
      <c r="M16" s="99"/>
      <c r="N16" s="98"/>
      <c r="O16" s="88"/>
    </row>
    <row r="17" spans="1:15" x14ac:dyDescent="0.2">
      <c r="A17" s="55"/>
      <c r="B17" s="63" t="s">
        <v>59</v>
      </c>
      <c r="C17" s="63" t="s">
        <v>59</v>
      </c>
      <c r="D17" s="35">
        <v>5057</v>
      </c>
      <c r="E17" s="51">
        <v>2520025.2000000002</v>
      </c>
      <c r="F17" s="57"/>
      <c r="G17" s="64"/>
      <c r="H17" s="62"/>
      <c r="I17" s="60"/>
      <c r="J17" s="60"/>
      <c r="K17" s="60"/>
      <c r="L17" s="85"/>
      <c r="M17" s="99"/>
      <c r="N17" s="95"/>
      <c r="O17" s="88"/>
    </row>
    <row r="18" spans="1:15" ht="12" x14ac:dyDescent="0.2">
      <c r="A18" s="33"/>
      <c r="B18" s="25"/>
      <c r="C18" s="25"/>
      <c r="D18" s="41"/>
      <c r="E18" s="51"/>
      <c r="F18" s="52">
        <v>0</v>
      </c>
      <c r="G18" s="53"/>
      <c r="H18" s="45"/>
      <c r="I18" s="46"/>
      <c r="J18" s="46"/>
      <c r="K18" s="46"/>
      <c r="L18" s="89"/>
      <c r="M18" s="90"/>
      <c r="N18" s="91"/>
      <c r="O18" s="92"/>
    </row>
    <row r="19" spans="1:15" ht="12.75" thickBot="1" x14ac:dyDescent="0.25">
      <c r="A19" s="33"/>
      <c r="B19" s="47"/>
      <c r="C19" s="47"/>
      <c r="D19" s="35"/>
      <c r="E19" s="56"/>
      <c r="F19" s="57">
        <v>0</v>
      </c>
      <c r="G19" s="58"/>
      <c r="H19" s="59"/>
      <c r="I19" s="60"/>
      <c r="J19" s="60"/>
      <c r="K19" s="60"/>
      <c r="L19" s="85"/>
      <c r="M19" s="93"/>
      <c r="N19" s="95"/>
      <c r="O19" s="94"/>
    </row>
    <row r="20" spans="1:15" ht="12" x14ac:dyDescent="0.2">
      <c r="A20" s="33"/>
      <c r="B20" s="25"/>
      <c r="C20" s="25"/>
      <c r="D20" s="41"/>
      <c r="E20" s="51"/>
      <c r="F20" s="52">
        <v>0</v>
      </c>
      <c r="G20" s="65"/>
      <c r="H20" s="66"/>
      <c r="I20" s="46"/>
      <c r="J20" s="46"/>
      <c r="K20" s="46"/>
      <c r="L20" s="89"/>
      <c r="M20" s="90"/>
      <c r="N20" s="91"/>
      <c r="O20" s="92"/>
    </row>
    <row r="21" spans="1:15" ht="12.75" thickBot="1" x14ac:dyDescent="0.25">
      <c r="A21" s="67"/>
      <c r="B21" s="47"/>
      <c r="C21" s="47"/>
      <c r="D21" s="68"/>
      <c r="E21" s="69"/>
      <c r="F21" s="70">
        <v>0</v>
      </c>
      <c r="G21" s="71"/>
      <c r="H21" s="72"/>
      <c r="I21" s="73"/>
      <c r="J21" s="73"/>
      <c r="K21" s="73"/>
      <c r="L21" s="100"/>
      <c r="M21" s="101"/>
      <c r="N21" s="102"/>
      <c r="O21" s="103"/>
    </row>
    <row r="22" spans="1:15" ht="12" x14ac:dyDescent="0.2">
      <c r="A22" s="74"/>
      <c r="B22" s="75"/>
      <c r="C22" s="75"/>
      <c r="E22" s="57"/>
      <c r="F22" s="57"/>
      <c r="G22" s="76"/>
      <c r="H22" s="60"/>
      <c r="I22" s="60"/>
      <c r="J22" s="60"/>
    </row>
    <row r="23" spans="1:15" x14ac:dyDescent="0.2">
      <c r="E23" s="77">
        <f>+E20+E18+E15+E13+E7+E4</f>
        <v>396644976.75999999</v>
      </c>
      <c r="F23" s="77">
        <f>+F21+F19+F16+F17+F14+F12+F11+F10+F9+F8+F6+F5</f>
        <v>19074261.93</v>
      </c>
      <c r="G23" s="77">
        <f>+G20+G18+G15+G13+G7+G4</f>
        <v>177207134.63999999</v>
      </c>
      <c r="H23" s="36"/>
      <c r="I23" s="36"/>
      <c r="J23" s="36"/>
    </row>
    <row r="24" spans="1:15" x14ac:dyDescent="0.2">
      <c r="F24" s="77">
        <f>+E23+F23</f>
        <v>415719238.69</v>
      </c>
    </row>
    <row r="25" spans="1:15" x14ac:dyDescent="0.2">
      <c r="E25" s="78"/>
      <c r="F25" s="77">
        <f>-F6-F8-F9-F10-F12</f>
        <v>0</v>
      </c>
    </row>
    <row r="26" spans="1:15" x14ac:dyDescent="0.2">
      <c r="A26" s="80" t="s">
        <v>69</v>
      </c>
      <c r="B26" s="80"/>
      <c r="C26" s="80"/>
      <c r="D26" s="80"/>
    </row>
    <row r="27" spans="1:15" x14ac:dyDescent="0.2">
      <c r="A27" s="80"/>
      <c r="B27" s="80"/>
      <c r="C27" s="80"/>
      <c r="D27" s="80"/>
    </row>
    <row r="28" spans="1:15" x14ac:dyDescent="0.2">
      <c r="A28" s="80"/>
      <c r="B28" s="113" t="s">
        <v>70</v>
      </c>
      <c r="C28" s="114" t="s">
        <v>71</v>
      </c>
      <c r="D28" s="115"/>
    </row>
    <row r="29" spans="1:15" x14ac:dyDescent="0.2">
      <c r="A29" s="80"/>
      <c r="B29" s="113"/>
      <c r="C29" s="114"/>
      <c r="D29" s="115"/>
    </row>
    <row r="30" spans="1:15" x14ac:dyDescent="0.2">
      <c r="A30" s="80"/>
      <c r="B30" s="114" t="s">
        <v>72</v>
      </c>
      <c r="C30" s="114" t="s">
        <v>73</v>
      </c>
      <c r="D30" s="115"/>
      <c r="F30" s="80"/>
      <c r="G30" s="80"/>
    </row>
    <row r="31" spans="1:15" x14ac:dyDescent="0.2">
      <c r="F31" s="80"/>
      <c r="G31" s="80"/>
    </row>
    <row r="32" spans="1:15" x14ac:dyDescent="0.2">
      <c r="A32" s="80"/>
      <c r="B32" s="80"/>
      <c r="C32" s="80"/>
      <c r="D32" s="80"/>
      <c r="E32" s="80"/>
      <c r="F32" s="80"/>
      <c r="G32" s="80"/>
    </row>
    <row r="33" spans="1:7" x14ac:dyDescent="0.2">
      <c r="A33" s="80"/>
      <c r="B33" s="80"/>
      <c r="C33" s="80"/>
      <c r="D33" s="80"/>
      <c r="E33" s="80"/>
      <c r="F33" s="80"/>
      <c r="G33" s="80"/>
    </row>
    <row r="34" spans="1:7" x14ac:dyDescent="0.2">
      <c r="A34" s="80"/>
      <c r="B34" s="80"/>
      <c r="C34" s="80"/>
      <c r="D34" s="80"/>
      <c r="E34" s="80"/>
      <c r="F34" s="80"/>
      <c r="G34" s="80"/>
    </row>
    <row r="35" spans="1:7" x14ac:dyDescent="0.2">
      <c r="A35" s="80"/>
      <c r="B35" s="80"/>
      <c r="C35" s="80"/>
      <c r="D35" s="80"/>
      <c r="E35" s="80"/>
      <c r="F35" s="80"/>
      <c r="G35" s="80"/>
    </row>
  </sheetData>
  <autoFilter ref="A3:O24" xr:uid="{00000000-0009-0000-0000-000000000000}"/>
  <mergeCells count="1">
    <mergeCell ref="A1:O1"/>
  </mergeCells>
  <dataValidations count="1">
    <dataValidation showInputMessage="1" showErrorMessage="1" prompt="Clave asignada al programa/proyecto" sqref="A2:A3" xr:uid="{2A349DB4-9939-4185-B157-61F272B1C740}"/>
  </dataValidation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PPI</vt:lpstr>
      <vt:lpstr>Instructivo_PPI</vt:lpstr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2022-07-22T16:41:12Z</cp:lastPrinted>
  <dcterms:created xsi:type="dcterms:W3CDTF">2014-10-22T05:35:08Z</dcterms:created>
  <dcterms:modified xsi:type="dcterms:W3CDTF">2022-07-22T16:42:33Z</dcterms:modified>
</cp:coreProperties>
</file>