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avid Sanchez\Desktop\4o. TRIMESTRE 2024\"/>
    </mc:Choice>
  </mc:AlternateContent>
  <xr:revisionPtr revIDLastSave="0" documentId="13_ncr:1_{BD339A65-1CDC-4BD4-AB95-B04FC0117432}" xr6:coauthVersionLast="47" xr6:coauthVersionMax="47" xr10:uidLastSave="{00000000-0000-0000-0000-000000000000}"/>
  <bookViews>
    <workbookView xWindow="0" yWindow="720" windowWidth="28800" windowHeight="15480" xr2:uid="{00000000-000D-0000-FFFF-FFFF00000000}"/>
  </bookViews>
  <sheets>
    <sheet name="PPI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PPI!$A$3:$Q$25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Q18" i="1"/>
  <c r="O18" i="1"/>
  <c r="N18" i="1"/>
  <c r="K4" i="1"/>
  <c r="Q5" i="1"/>
  <c r="Q4" i="1" s="1"/>
  <c r="K6" i="1"/>
  <c r="N4" i="1"/>
  <c r="L4" i="1"/>
  <c r="L13" i="1"/>
  <c r="K16" i="1"/>
  <c r="K18" i="1"/>
  <c r="L17" i="1"/>
  <c r="L15" i="1"/>
  <c r="L14" i="1"/>
  <c r="L12" i="1"/>
  <c r="L11" i="1"/>
  <c r="L10" i="1"/>
  <c r="L8" i="1"/>
  <c r="L6" i="1" s="1"/>
  <c r="L7" i="1"/>
  <c r="J6" i="1" l="1"/>
  <c r="I4" i="1"/>
  <c r="I18" i="1"/>
  <c r="H4" i="1"/>
  <c r="H7" i="1"/>
  <c r="I7" i="1"/>
  <c r="H10" i="1"/>
  <c r="I17" i="1"/>
  <c r="I16" i="1" s="1"/>
  <c r="I15" i="1"/>
  <c r="I14" i="1"/>
  <c r="I13" i="1"/>
  <c r="I12" i="1"/>
  <c r="I11" i="1"/>
  <c r="I9" i="1" s="1"/>
  <c r="I10" i="1"/>
  <c r="I8" i="1"/>
  <c r="I6" i="1" l="1"/>
  <c r="K19" i="1"/>
  <c r="H19" i="1"/>
  <c r="H18" i="1" s="1"/>
  <c r="H17" i="1"/>
  <c r="H16" i="1" s="1"/>
  <c r="H15" i="1"/>
  <c r="H14" i="1"/>
  <c r="H13" i="1"/>
  <c r="H12" i="1"/>
  <c r="H11" i="1"/>
  <c r="H8" i="1"/>
  <c r="H6" i="1" s="1"/>
  <c r="H9" i="1" l="1"/>
  <c r="O5" i="1" l="1"/>
  <c r="O4" i="1" s="1"/>
  <c r="O7" i="1" l="1"/>
  <c r="O8" i="1"/>
  <c r="O6" i="1" l="1"/>
  <c r="O17" i="1"/>
  <c r="Q17" i="1"/>
  <c r="K9" i="1"/>
  <c r="Q14" i="1" s="1"/>
  <c r="Q7" i="1"/>
  <c r="Q11" i="1" l="1"/>
  <c r="O13" i="1"/>
  <c r="O11" i="1"/>
  <c r="Q16" i="1"/>
  <c r="O10" i="1"/>
  <c r="O12" i="1"/>
  <c r="O15" i="1"/>
  <c r="Q8" i="1"/>
  <c r="Q6" i="1" s="1"/>
  <c r="O16" i="1"/>
  <c r="O14" i="1"/>
  <c r="Q15" i="1"/>
  <c r="Q10" i="1"/>
  <c r="Q12" i="1"/>
  <c r="Q13" i="1"/>
  <c r="O9" i="1" l="1"/>
  <c r="Q9" i="1"/>
  <c r="G9" i="1" l="1"/>
  <c r="L18" i="1"/>
  <c r="J18" i="1"/>
  <c r="G18" i="1"/>
  <c r="L16" i="1"/>
  <c r="J16" i="1"/>
  <c r="P17" i="1" s="1"/>
  <c r="G16" i="1"/>
  <c r="N17" i="1" s="1"/>
  <c r="L9" i="1"/>
  <c r="J9" i="1"/>
  <c r="P7" i="1"/>
  <c r="G6" i="1"/>
  <c r="J4" i="1"/>
  <c r="P5" i="1" s="1"/>
  <c r="G4" i="1"/>
  <c r="N5" i="1" s="1"/>
  <c r="P4" i="1" l="1"/>
  <c r="N8" i="1"/>
  <c r="N7" i="1"/>
  <c r="N16" i="1"/>
  <c r="P6" i="1"/>
  <c r="P8" i="1"/>
  <c r="P10" i="1"/>
  <c r="P15" i="1"/>
  <c r="P11" i="1"/>
  <c r="P12" i="1"/>
  <c r="P13" i="1"/>
  <c r="P14" i="1"/>
  <c r="N10" i="1"/>
  <c r="N11" i="1"/>
  <c r="N12" i="1"/>
  <c r="N13" i="1"/>
  <c r="N14" i="1"/>
  <c r="N15" i="1"/>
  <c r="N9" i="1"/>
  <c r="P9" i="1"/>
  <c r="P16" i="1"/>
  <c r="N6" i="1" l="1"/>
</calcChain>
</file>

<file path=xl/sharedStrings.xml><?xml version="1.0" encoding="utf-8"?>
<sst xmlns="http://schemas.openxmlformats.org/spreadsheetml/2006/main" count="87" uniqueCount="57">
  <si>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</si>
  <si>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</si>
  <si>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</si>
  <si>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</si>
  <si>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</si>
  <si>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</si>
  <si>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</si>
  <si>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</si>
  <si>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</si>
  <si>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</si>
  <si>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</si>
  <si>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</si>
  <si>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</si>
  <si>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</si>
  <si>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</si>
  <si>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</si>
  <si>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</si>
  <si>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</si>
  <si>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</si>
  <si>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</si>
  <si>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Difusión y concientización con campañas a la ciudadania para la liempieza, separación y aprovechamiento de los residuos</t>
  </si>
  <si>
    <t xml:space="preserve"> Residuos sólidos en la vía pública  generados en casa habitación.</t>
  </si>
  <si>
    <t>Recolección Residuos sólidos domiciliarios.(TITULOS)</t>
  </si>
  <si>
    <t>Recolección Residuos sólidos domiciliarios.(RURALES)</t>
  </si>
  <si>
    <t>Acciones en materia de limpieza integral de la ciudad realizada</t>
  </si>
  <si>
    <t>Limpieza de áreas de uso común municipal (Cuadrillas)</t>
  </si>
  <si>
    <t>Rutas de Apoyo Especial.</t>
  </si>
  <si>
    <t>Cuadrillas de limpieza y conservación urbana del municipio de León.</t>
  </si>
  <si>
    <t>Ruta de Aseo en Polígonos de Desarrollo</t>
  </si>
  <si>
    <t>Rutas de Aseo de Contenedores</t>
  </si>
  <si>
    <t>Cuadrilla 24/7</t>
  </si>
  <si>
    <t>Principales vialidades de la ciudad barridas.</t>
  </si>
  <si>
    <t>Zonas de Barrido y papeleo de vialidades y espacios municipales</t>
  </si>
  <si>
    <t xml:space="preserve"> Tratamiento de Lixiviados.</t>
  </si>
  <si>
    <t>Tratamiento de lixiviados</t>
  </si>
  <si>
    <t>Este indicador pretende medir la cantidad de kilometros barridos en principales vialidades, respecto a los kilometros existentes en los principales bulevares y avenidas. Exceptuando las vialidades no establecidas en los contratos.</t>
  </si>
  <si>
    <t>Este indicador pretende medir los  litros de lixiviado tratado</t>
  </si>
  <si>
    <t>Este Indicador hace referencia a la implementación de una campaña de difusión y concientización</t>
  </si>
  <si>
    <t>Este indicador hace referencia a las toneladas de residuos relocectados, respecto a la proyección de toneladas de residuos generadas.</t>
  </si>
  <si>
    <t>Este idicador es de demanda debido a que el servicio de limpia depende de los reporte y eventos que se susciten en la ciudad. Por lo que se miden los metros cuadrados limpiados en espacios públicos de la ciudad respecto a los que son impactados por residuos sólidos urbanos.</t>
  </si>
  <si>
    <t>Sistema Integral de Aseo Público</t>
  </si>
  <si>
    <t>TONELADAS</t>
  </si>
  <si>
    <t>MTS 2</t>
  </si>
  <si>
    <t>MTS2</t>
  </si>
  <si>
    <t>KM</t>
  </si>
  <si>
    <t>MTS 3</t>
  </si>
  <si>
    <t>IF1P1C1</t>
  </si>
  <si>
    <t>IF1PIC2</t>
  </si>
  <si>
    <t>IF1PIC3</t>
  </si>
  <si>
    <t>IF1P1C4</t>
  </si>
  <si>
    <t>IF1P1C5</t>
  </si>
  <si>
    <t>IFIP1C6</t>
  </si>
  <si>
    <t>if1psc7</t>
  </si>
  <si>
    <t>if1p1c8</t>
  </si>
  <si>
    <t>LTS</t>
  </si>
  <si>
    <t>CAMPAÑA</t>
  </si>
  <si>
    <t>Sistema Integral de Aseo Público de León
Programas y Proyectos de Inversión
Del 01 de Enero al 31 de 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</si>
</sst>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"/>
    <numFmt numFmtId="165" formatCode="#,##0.00_ ;\-#,##0.00\ "/>
  </numFmts>
  <fonts count="11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  <scheme val="minor"/>
    </font>
    <font>
      <sz val="8"/>
      <name val="Calibri Light"/>
      <family val="2"/>
    </font>
    <font>
      <sz val="7"/>
      <color theme="1"/>
      <name val="Calibri Light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  <scheme val="minor"/>
    </font>
    <font>
      <sz val="8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</cellStyleXfs>
  <cellXfs count="108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wrapText="1"/>
    </xf>
    <xf numFmtId="0" fontId="0" fillId="3" borderId="1" xfId="0" applyFill="1" applyBorder="1" applyProtection="1">
      <protection locked="0"/>
    </xf>
    <xf numFmtId="44" fontId="3" fillId="3" borderId="1" xfId="2" applyFont="1" applyFill="1" applyBorder="1" applyAlignment="1" applyProtection="1">
      <protection locked="0"/>
    </xf>
    <xf numFmtId="43" fontId="9" fillId="3" borderId="1" xfId="1" applyFont="1" applyFill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wrapText="1"/>
    </xf>
    <xf numFmtId="0" fontId="0" fillId="0" borderId="1" xfId="0" applyBorder="1" applyProtection="1">
      <protection locked="0"/>
    </xf>
    <xf numFmtId="43" fontId="3" fillId="0" borderId="1" xfId="1" applyFont="1" applyFill="1" applyBorder="1" applyAlignment="1" applyProtection="1">
      <alignment wrapText="1"/>
      <protection locked="0"/>
    </xf>
    <xf numFmtId="43" fontId="3" fillId="0" borderId="1" xfId="1" applyFont="1" applyFill="1" applyBorder="1" applyAlignment="1" applyProtection="1">
      <alignment horizontal="center" wrapText="1"/>
      <protection locked="0"/>
    </xf>
    <xf numFmtId="44" fontId="2" fillId="0" borderId="1" xfId="2" applyFont="1" applyFill="1" applyBorder="1" applyAlignment="1" applyProtection="1">
      <alignment wrapText="1"/>
      <protection locked="0"/>
    </xf>
    <xf numFmtId="44" fontId="3" fillId="0" borderId="1" xfId="2" applyFont="1" applyFill="1" applyBorder="1" applyAlignment="1" applyProtection="1">
      <alignment wrapText="1"/>
      <protection locked="0"/>
    </xf>
    <xf numFmtId="43" fontId="3" fillId="3" borderId="1" xfId="1" applyFont="1" applyFill="1" applyBorder="1" applyAlignment="1" applyProtection="1"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3" fontId="3" fillId="0" borderId="1" xfId="1" applyFont="1" applyFill="1" applyBorder="1" applyAlignment="1" applyProtection="1">
      <alignment horizontal="center"/>
      <protection locked="0"/>
    </xf>
    <xf numFmtId="43" fontId="3" fillId="0" borderId="1" xfId="1" applyFont="1" applyFill="1" applyBorder="1" applyAlignment="1" applyProtection="1">
      <alignment horizontal="center" vertical="center"/>
      <protection locked="0"/>
    </xf>
    <xf numFmtId="43" fontId="0" fillId="0" borderId="1" xfId="1" applyFont="1" applyFill="1" applyBorder="1"/>
    <xf numFmtId="43" fontId="3" fillId="0" borderId="1" xfId="1" applyFont="1" applyFill="1" applyBorder="1" applyAlignment="1" applyProtection="1"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>
      <alignment wrapText="1"/>
    </xf>
    <xf numFmtId="0" fontId="0" fillId="3" borderId="5" xfId="0" applyFill="1" applyBorder="1" applyProtection="1">
      <protection locked="0"/>
    </xf>
    <xf numFmtId="2" fontId="9" fillId="3" borderId="5" xfId="0" applyNumberFormat="1" applyFont="1" applyFill="1" applyBorder="1" applyAlignment="1" applyProtection="1">
      <alignment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wrapText="1"/>
    </xf>
    <xf numFmtId="0" fontId="0" fillId="0" borderId="10" xfId="0" applyBorder="1" applyProtection="1">
      <protection locked="0"/>
    </xf>
    <xf numFmtId="44" fontId="0" fillId="0" borderId="10" xfId="2" applyFont="1" applyFill="1" applyBorder="1" applyProtection="1">
      <protection locked="0"/>
    </xf>
    <xf numFmtId="43" fontId="0" fillId="0" borderId="10" xfId="1" applyFont="1" applyFill="1" applyBorder="1" applyAlignment="1" applyProtection="1">
      <alignment horizontal="center"/>
      <protection locked="0"/>
    </xf>
    <xf numFmtId="43" fontId="0" fillId="0" borderId="10" xfId="1" applyFont="1" applyFill="1" applyBorder="1" applyProtection="1">
      <protection locked="0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7" fillId="4" borderId="19" xfId="0" applyFont="1" applyFill="1" applyBorder="1" applyAlignment="1" applyProtection="1">
      <alignment horizontal="center" vertical="center" wrapText="1"/>
      <protection locked="0"/>
    </xf>
    <xf numFmtId="0" fontId="7" fillId="4" borderId="20" xfId="0" applyFont="1" applyFill="1" applyBorder="1" applyAlignment="1" applyProtection="1">
      <alignment horizontal="center" vertical="center" wrapText="1"/>
      <protection locked="0"/>
    </xf>
    <xf numFmtId="44" fontId="1" fillId="3" borderId="4" xfId="2" applyFont="1" applyFill="1" applyBorder="1" applyAlignment="1" applyProtection="1">
      <protection locked="0"/>
    </xf>
    <xf numFmtId="44" fontId="2" fillId="3" borderId="6" xfId="2" applyFont="1" applyFill="1" applyBorder="1" applyAlignment="1" applyProtection="1">
      <protection locked="0"/>
    </xf>
    <xf numFmtId="43" fontId="0" fillId="0" borderId="7" xfId="1" applyFont="1" applyFill="1" applyBorder="1" applyProtection="1">
      <protection locked="0"/>
    </xf>
    <xf numFmtId="43" fontId="2" fillId="0" borderId="8" xfId="1" applyFont="1" applyFill="1" applyBorder="1"/>
    <xf numFmtId="44" fontId="1" fillId="3" borderId="7" xfId="2" applyFont="1" applyFill="1" applyBorder="1" applyAlignment="1" applyProtection="1">
      <alignment wrapText="1"/>
      <protection locked="0"/>
    </xf>
    <xf numFmtId="43" fontId="10" fillId="3" borderId="8" xfId="0" applyNumberFormat="1" applyFont="1" applyFill="1" applyBorder="1" applyAlignment="1" applyProtection="1">
      <alignment horizontal="right" wrapText="1"/>
      <protection locked="0"/>
    </xf>
    <xf numFmtId="44" fontId="2" fillId="0" borderId="8" xfId="2" applyFont="1" applyFill="1" applyBorder="1" applyAlignment="1" applyProtection="1">
      <alignment wrapText="1"/>
      <protection locked="0"/>
    </xf>
    <xf numFmtId="44" fontId="3" fillId="0" borderId="8" xfId="2" applyFont="1" applyFill="1" applyBorder="1" applyAlignment="1" applyProtection="1">
      <alignment wrapText="1"/>
      <protection locked="0"/>
    </xf>
    <xf numFmtId="44" fontId="1" fillId="3" borderId="7" xfId="2" applyFont="1" applyFill="1" applyBorder="1" applyAlignment="1" applyProtection="1">
      <protection locked="0"/>
    </xf>
    <xf numFmtId="44" fontId="2" fillId="3" borderId="8" xfId="2" applyFont="1" applyFill="1" applyBorder="1" applyAlignment="1" applyProtection="1">
      <protection locked="0"/>
    </xf>
    <xf numFmtId="44" fontId="3" fillId="0" borderId="7" xfId="2" applyFont="1" applyFill="1" applyBorder="1" applyAlignment="1" applyProtection="1">
      <protection locked="0"/>
    </xf>
    <xf numFmtId="43" fontId="0" fillId="0" borderId="7" xfId="1" applyFont="1" applyFill="1" applyBorder="1"/>
    <xf numFmtId="44" fontId="1" fillId="3" borderId="7" xfId="2" applyFont="1" applyFill="1" applyBorder="1" applyProtection="1">
      <protection locked="0"/>
    </xf>
    <xf numFmtId="165" fontId="3" fillId="3" borderId="8" xfId="2" applyNumberFormat="1" applyFont="1" applyFill="1" applyBorder="1" applyAlignment="1" applyProtection="1">
      <protection locked="0"/>
    </xf>
    <xf numFmtId="44" fontId="0" fillId="0" borderId="9" xfId="2" applyFont="1" applyFill="1" applyBorder="1" applyProtection="1">
      <protection locked="0"/>
    </xf>
    <xf numFmtId="44" fontId="0" fillId="0" borderId="11" xfId="2" applyFont="1" applyFill="1" applyBorder="1" applyProtection="1">
      <protection locked="0"/>
    </xf>
    <xf numFmtId="43" fontId="9" fillId="3" borderId="4" xfId="1" applyFont="1" applyFill="1" applyBorder="1" applyAlignment="1" applyProtection="1">
      <alignment horizontal="center" wrapText="1"/>
      <protection locked="0"/>
    </xf>
    <xf numFmtId="43" fontId="3" fillId="0" borderId="7" xfId="1" applyFont="1" applyFill="1" applyBorder="1" applyAlignment="1" applyProtection="1">
      <alignment wrapText="1"/>
      <protection locked="0"/>
    </xf>
    <xf numFmtId="43" fontId="3" fillId="0" borderId="8" xfId="1" applyFont="1" applyFill="1" applyBorder="1" applyAlignment="1" applyProtection="1">
      <alignment wrapText="1"/>
      <protection locked="0"/>
    </xf>
    <xf numFmtId="43" fontId="9" fillId="3" borderId="7" xfId="1" applyFont="1" applyFill="1" applyBorder="1" applyAlignment="1" applyProtection="1">
      <alignment horizontal="center" wrapText="1"/>
      <protection locked="0"/>
    </xf>
    <xf numFmtId="43" fontId="9" fillId="3" borderId="8" xfId="1" applyFont="1" applyFill="1" applyBorder="1" applyAlignment="1" applyProtection="1">
      <alignment horizontal="center" wrapText="1"/>
      <protection locked="0"/>
    </xf>
    <xf numFmtId="43" fontId="3" fillId="3" borderId="7" xfId="1" applyFont="1" applyFill="1" applyBorder="1" applyAlignment="1" applyProtection="1">
      <protection locked="0"/>
    </xf>
    <xf numFmtId="43" fontId="3" fillId="3" borderId="8" xfId="1" applyFont="1" applyFill="1" applyBorder="1" applyAlignment="1" applyProtection="1">
      <protection locked="0"/>
    </xf>
    <xf numFmtId="43" fontId="3" fillId="0" borderId="7" xfId="1" applyFont="1" applyFill="1" applyBorder="1" applyAlignment="1" applyProtection="1">
      <alignment horizontal="center"/>
      <protection locked="0"/>
    </xf>
    <xf numFmtId="43" fontId="3" fillId="0" borderId="8" xfId="1" applyFont="1" applyFill="1" applyBorder="1" applyAlignment="1" applyProtection="1">
      <alignment horizontal="left" vertical="center"/>
      <protection locked="0"/>
    </xf>
    <xf numFmtId="43" fontId="3" fillId="0" borderId="7" xfId="1" applyFont="1" applyFill="1" applyBorder="1" applyAlignment="1" applyProtection="1">
      <alignment horizontal="center" vertical="center"/>
      <protection locked="0"/>
    </xf>
    <xf numFmtId="43" fontId="3" fillId="0" borderId="7" xfId="1" applyFont="1" applyFill="1" applyBorder="1" applyAlignment="1" applyProtection="1">
      <protection locked="0"/>
    </xf>
    <xf numFmtId="43" fontId="3" fillId="0" borderId="8" xfId="1" applyFont="1" applyFill="1" applyBorder="1" applyAlignment="1" applyProtection="1">
      <protection locked="0"/>
    </xf>
    <xf numFmtId="43" fontId="2" fillId="0" borderId="9" xfId="1" applyFont="1" applyFill="1" applyBorder="1" applyProtection="1">
      <protection locked="0"/>
    </xf>
    <xf numFmtId="43" fontId="0" fillId="0" borderId="11" xfId="1" applyFont="1" applyFill="1" applyBorder="1" applyProtection="1">
      <protection locked="0"/>
    </xf>
    <xf numFmtId="0" fontId="1" fillId="2" borderId="16" xfId="0" applyFont="1" applyFill="1" applyBorder="1" applyAlignment="1">
      <alignment horizontal="left"/>
    </xf>
    <xf numFmtId="0" fontId="7" fillId="4" borderId="19" xfId="0" applyFont="1" applyFill="1" applyBorder="1" applyAlignment="1" applyProtection="1">
      <alignment horizontal="center" wrapText="1"/>
      <protection locked="0"/>
    </xf>
    <xf numFmtId="2" fontId="3" fillId="0" borderId="7" xfId="0" applyNumberFormat="1" applyFont="1" applyBorder="1" applyProtection="1">
      <protection locked="0"/>
    </xf>
    <xf numFmtId="2" fontId="3" fillId="3" borderId="7" xfId="0" applyNumberFormat="1" applyFont="1" applyFill="1" applyBorder="1" applyAlignment="1" applyProtection="1">
      <alignment wrapText="1"/>
      <protection locked="0"/>
    </xf>
    <xf numFmtId="2" fontId="3" fillId="3" borderId="7" xfId="0" applyNumberFormat="1" applyFont="1" applyFill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0" fontId="1" fillId="2" borderId="22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vertical="top" wrapText="1"/>
    </xf>
    <xf numFmtId="0" fontId="7" fillId="4" borderId="27" xfId="0" applyFont="1" applyFill="1" applyBorder="1" applyAlignment="1" applyProtection="1">
      <alignment horizontal="center" wrapText="1"/>
      <protection locked="0"/>
    </xf>
    <xf numFmtId="2" fontId="3" fillId="3" borderId="13" xfId="0" applyNumberFormat="1" applyFont="1" applyFill="1" applyBorder="1" applyAlignment="1" applyProtection="1">
      <alignment wrapText="1"/>
      <protection locked="0"/>
    </xf>
    <xf numFmtId="2" fontId="3" fillId="0" borderId="13" xfId="0" applyNumberFormat="1" applyFont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4" fontId="7" fillId="4" borderId="7" xfId="3" applyNumberFormat="1" applyFont="1" applyFill="1" applyBorder="1" applyAlignment="1" applyProtection="1">
      <alignment horizontal="center" vertical="center" wrapText="1"/>
      <protection locked="0"/>
    </xf>
    <xf numFmtId="4" fontId="7" fillId="4" borderId="8" xfId="3" applyNumberFormat="1" applyFont="1" applyFill="1" applyBorder="1" applyAlignment="1" applyProtection="1">
      <alignment horizontal="center" vertical="center" wrapText="1"/>
      <protection locked="0"/>
    </xf>
    <xf numFmtId="2" fontId="9" fillId="3" borderId="7" xfId="0" applyNumberFormat="1" applyFont="1" applyFill="1" applyBorder="1" applyAlignment="1" applyProtection="1">
      <alignment wrapText="1"/>
      <protection locked="0"/>
    </xf>
    <xf numFmtId="43" fontId="3" fillId="0" borderId="7" xfId="0" applyNumberFormat="1" applyFont="1" applyBorder="1" applyAlignment="1" applyProtection="1">
      <alignment wrapText="1"/>
      <protection locked="0"/>
    </xf>
    <xf numFmtId="2" fontId="3" fillId="3" borderId="8" xfId="0" applyNumberFormat="1" applyFont="1" applyFill="1" applyBorder="1" applyAlignment="1" applyProtection="1">
      <alignment wrapText="1"/>
      <protection locked="0"/>
    </xf>
    <xf numFmtId="2" fontId="3" fillId="0" borderId="8" xfId="0" applyNumberFormat="1" applyFont="1" applyBorder="1" applyProtection="1">
      <protection locked="0"/>
    </xf>
    <xf numFmtId="164" fontId="3" fillId="0" borderId="7" xfId="0" applyNumberFormat="1" applyFont="1" applyBorder="1" applyAlignment="1" applyProtection="1">
      <alignment wrapText="1"/>
      <protection locked="0"/>
    </xf>
    <xf numFmtId="2" fontId="9" fillId="3" borderId="7" xfId="0" applyNumberFormat="1" applyFont="1" applyFill="1" applyBorder="1" applyProtection="1">
      <protection locked="0"/>
    </xf>
    <xf numFmtId="2" fontId="3" fillId="3" borderId="8" xfId="0" applyNumberFormat="1" applyFont="1" applyFill="1" applyBorder="1" applyProtection="1">
      <protection locked="0"/>
    </xf>
    <xf numFmtId="43" fontId="3" fillId="0" borderId="7" xfId="0" applyNumberFormat="1" applyFont="1" applyBorder="1" applyProtection="1">
      <protection locked="0"/>
    </xf>
    <xf numFmtId="164" fontId="3" fillId="0" borderId="9" xfId="0" applyNumberFormat="1" applyFont="1" applyBorder="1" applyAlignment="1" applyProtection="1">
      <alignment wrapText="1"/>
      <protection locked="0"/>
    </xf>
    <xf numFmtId="2" fontId="3" fillId="0" borderId="11" xfId="0" applyNumberFormat="1" applyFont="1" applyBorder="1" applyProtection="1">
      <protection locked="0"/>
    </xf>
    <xf numFmtId="43" fontId="4" fillId="3" borderId="6" xfId="1" applyFont="1" applyFill="1" applyBorder="1" applyAlignment="1" applyProtection="1">
      <alignment horizontal="center" wrapText="1"/>
      <protection locked="0"/>
    </xf>
    <xf numFmtId="0" fontId="3" fillId="0" borderId="8" xfId="0" applyFont="1" applyBorder="1" applyProtection="1">
      <protection locked="0"/>
    </xf>
    <xf numFmtId="0" fontId="1" fillId="2" borderId="12" xfId="0" applyFont="1" applyFill="1" applyBorder="1" applyAlignment="1">
      <alignment horizontal="center" wrapText="1"/>
    </xf>
    <xf numFmtId="0" fontId="2" fillId="0" borderId="15" xfId="0" applyFont="1" applyBorder="1"/>
    <xf numFmtId="0" fontId="2" fillId="0" borderId="21" xfId="0" applyFont="1" applyBorder="1"/>
    <xf numFmtId="0" fontId="1" fillId="2" borderId="17" xfId="0" applyFont="1" applyFill="1" applyBorder="1" applyAlignment="1">
      <alignment horizontal="center" wrapText="1"/>
    </xf>
    <xf numFmtId="0" fontId="2" fillId="0" borderId="17" xfId="0" applyFont="1" applyBorder="1"/>
    <xf numFmtId="0" fontId="2" fillId="0" borderId="18" xfId="0" applyFont="1" applyBorder="1"/>
  </cellXfs>
  <cellStyles count="4">
    <cellStyle name="Millares" xfId="1" builtinId="3"/>
    <cellStyle name="Moneda" xfId="2" builtinId="4"/>
    <cellStyle name="Normal" xfId="0" builtinId="0"/>
    <cellStyle name="Normal 4 2" xfId="3" xr:uid="{111C1BFD-BB5B-4B7C-94F3-416EF7D599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riana%20Ortiz\Documents\REPORTE%20TRIMESTRAL%20DE%20LA%20CUENTA%20PUBLICA\2024\4to%20trimestre\Copia%20de%200333_INR_MLEO_ASP_2401%20sep.xlsx" TargetMode="External"/><Relationship Id="rId1" Type="http://schemas.openxmlformats.org/officeDocument/2006/relationships/externalLinkPath" Target="/Users/Adriana%20Ortiz/Documents/REPORTE%20TRIMESTRAL%20DE%20LA%20CUENTA%20PUBLICA/2024/4to%20trimestre/Copia%20de%200333_INR_MLEO_ASP_2401%20se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riana%20Ortiz\Documents\PAGOS%20TITULOS%20Y%20CONTRATOS\PAGOS%20EFECTUADOS\PAGOS%20EFECTUADOS%20A%20CONTRATOS%20Y%20T&#205;TULOS%20DE%20LIMPIEZAS%20Y%20RECOLECCION%202024.xlsx" TargetMode="External"/><Relationship Id="rId1" Type="http://schemas.openxmlformats.org/officeDocument/2006/relationships/externalLinkPath" Target="/Users/Adriana%20Ortiz/Documents/PAGOS%20TITULOS%20Y%20CONTRATOS/PAGOS%20EFECTUADOS/PAGOS%20EFECTUADOS%20A%20CONTRATOS%20Y%20T&#205;TULOS%20DE%20LIMPIEZAS%20Y%20RECOLECCION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%20Ortiz/Documents/PBR/METAS/AVANCES%20DE%20META/2024/PROYECTOS%20DE%20INVERSI&#211;N%202024/DICIENBRE%202024/Proyectos%20Inversion_SIAP%20Aprobado_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riana%20Ortiz\Documents\PBR\METAS\AVANCES%20DE%20META\2024\PROYECTOS%20DE%20INVERSI&#211;N%202024\DICIEMBRE%202024\Proyectos%20Inversion_SIAP%20Aprobado_2024.xlsx" TargetMode="External"/><Relationship Id="rId1" Type="http://schemas.openxmlformats.org/officeDocument/2006/relationships/externalLinkPath" Target="/Users/Adriana%20Ortiz/Documents/PBR/METAS/AVANCES%20DE%20META/2024/PROYECTOS%20DE%20INVERSI&#211;N%202024/DICIEMBRE%202024/Proyectos%20Inversion_SIAP%20Aprobado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R"/>
      <sheetName val="Hoja1"/>
    </sheetNames>
    <sheetDataSet>
      <sheetData sheetId="0">
        <row r="6">
          <cell r="G6">
            <v>234519539.67212799</v>
          </cell>
        </row>
        <row r="7">
          <cell r="G7">
            <v>227972.43999999994</v>
          </cell>
        </row>
        <row r="8">
          <cell r="G8">
            <v>286440.94</v>
          </cell>
        </row>
        <row r="9">
          <cell r="G9">
            <v>58557.079999999987</v>
          </cell>
        </row>
        <row r="10">
          <cell r="G10">
            <v>161220.96000000002</v>
          </cell>
        </row>
        <row r="11">
          <cell r="G11">
            <v>41890.930000000008</v>
          </cell>
        </row>
        <row r="12">
          <cell r="G12">
            <v>13394.799999999996</v>
          </cell>
        </row>
        <row r="13">
          <cell r="G13">
            <v>106145.14</v>
          </cell>
        </row>
        <row r="14">
          <cell r="G14">
            <v>3316689.5300000003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L. PAGOS EN PARTIDA "/>
      <sheetName val="Hoja1"/>
      <sheetName val="PROPUE PAGO NOV Y DIC RECOL 23"/>
      <sheetName val="SOL. PAGOS EN PARTIDA (3)"/>
      <sheetName val="Hoja3"/>
      <sheetName val="Hoja3 (2)"/>
      <sheetName val="DOMICIL PROG VS REAL"/>
    </sheetNames>
    <sheetDataSet>
      <sheetData sheetId="0">
        <row r="10">
          <cell r="S10">
            <v>3374559.01</v>
          </cell>
        </row>
        <row r="31">
          <cell r="W31">
            <v>375401257.78212798</v>
          </cell>
        </row>
        <row r="38">
          <cell r="S38">
            <v>7515290.7799999984</v>
          </cell>
        </row>
        <row r="40">
          <cell r="S40">
            <v>3457012.7300000009</v>
          </cell>
        </row>
        <row r="42">
          <cell r="S42">
            <v>1651388.2500000005</v>
          </cell>
        </row>
        <row r="44">
          <cell r="S44">
            <v>29477910.079999998</v>
          </cell>
        </row>
        <row r="46">
          <cell r="S46">
            <v>18876868.98</v>
          </cell>
        </row>
        <row r="48">
          <cell r="S48">
            <v>19876278.060000002</v>
          </cell>
        </row>
        <row r="50">
          <cell r="S50">
            <v>73430392.409999982</v>
          </cell>
        </row>
        <row r="52">
          <cell r="S52">
            <v>3976055.98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VANCE DE METAS 2024"/>
    </sheetNames>
    <sheetDataSet>
      <sheetData sheetId="0"/>
      <sheetData sheetId="1">
        <row r="28">
          <cell r="AF28">
            <v>457804.20000000007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AVANCE DE METAS 2024"/>
    </sheetNames>
    <sheetDataSet>
      <sheetData sheetId="0"/>
      <sheetData sheetId="1">
        <row r="14">
          <cell r="AF14">
            <v>3716352.2</v>
          </cell>
        </row>
        <row r="15">
          <cell r="AF15">
            <v>829609</v>
          </cell>
        </row>
        <row r="16">
          <cell r="AF16">
            <v>945065</v>
          </cell>
        </row>
        <row r="17">
          <cell r="AF17">
            <v>481029</v>
          </cell>
        </row>
        <row r="18">
          <cell r="AF18">
            <v>326474</v>
          </cell>
        </row>
        <row r="19">
          <cell r="AF19">
            <v>304381</v>
          </cell>
        </row>
        <row r="29">
          <cell r="AF29">
            <v>15374.38</v>
          </cell>
        </row>
        <row r="33">
          <cell r="AF33">
            <v>6989.8200000000006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workbookViewId="0">
      <selection activeCell="D33" sqref="D33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style="4" customWidth="1"/>
    <col min="3" max="3" width="16.1640625" style="4" customWidth="1"/>
    <col min="4" max="4" width="35.33203125" style="4" customWidth="1"/>
    <col min="5" max="5" width="16.83203125" hidden="1" customWidth="1"/>
    <col min="6" max="6" width="29.83203125" hidden="1" customWidth="1"/>
    <col min="7" max="7" width="15.5" customWidth="1"/>
    <col min="8" max="8" width="16.5" customWidth="1"/>
    <col min="9" max="9" width="16.6640625" customWidth="1"/>
    <col min="10" max="10" width="17.83203125" bestFit="1" customWidth="1"/>
    <col min="11" max="11" width="16.5" bestFit="1" customWidth="1"/>
    <col min="12" max="13" width="13.33203125" customWidth="1"/>
    <col min="14" max="17" width="11.83203125" customWidth="1"/>
    <col min="18" max="26" width="12" customWidth="1"/>
  </cols>
  <sheetData>
    <row r="1" spans="1:26" ht="34.5" customHeight="1" thickBot="1" x14ac:dyDescent="0.25">
      <c r="A1" s="102" t="s">
        <v>56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4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76"/>
      <c r="B2" s="77"/>
      <c r="C2" s="77"/>
      <c r="D2" s="77"/>
      <c r="E2" s="77"/>
      <c r="F2" s="78"/>
      <c r="G2" s="35"/>
      <c r="H2" s="36" t="s">
        <v>0</v>
      </c>
      <c r="I2" s="37"/>
      <c r="J2" s="35"/>
      <c r="K2" s="105" t="s">
        <v>1</v>
      </c>
      <c r="L2" s="106"/>
      <c r="M2" s="107"/>
      <c r="N2" s="70" t="s">
        <v>2</v>
      </c>
      <c r="O2" s="36"/>
      <c r="P2" s="86" t="s">
        <v>3</v>
      </c>
      <c r="Q2" s="8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thickBot="1" x14ac:dyDescent="0.25">
      <c r="A3" s="79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80" t="s">
        <v>9</v>
      </c>
      <c r="G3" s="38" t="s">
        <v>10</v>
      </c>
      <c r="H3" s="5" t="s">
        <v>11</v>
      </c>
      <c r="I3" s="39" t="s">
        <v>12</v>
      </c>
      <c r="J3" s="38" t="s">
        <v>13</v>
      </c>
      <c r="K3" s="5" t="s">
        <v>11</v>
      </c>
      <c r="L3" s="5" t="s">
        <v>14</v>
      </c>
      <c r="M3" s="39" t="s">
        <v>15</v>
      </c>
      <c r="N3" s="71" t="s">
        <v>16</v>
      </c>
      <c r="O3" s="81" t="s">
        <v>17</v>
      </c>
      <c r="P3" s="88" t="s">
        <v>18</v>
      </c>
      <c r="Q3" s="89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25"/>
      <c r="B4" s="25" t="s">
        <v>20</v>
      </c>
      <c r="C4" s="26"/>
      <c r="D4" s="25" t="s">
        <v>37</v>
      </c>
      <c r="E4" s="27">
        <v>5057</v>
      </c>
      <c r="F4" s="25" t="s">
        <v>40</v>
      </c>
      <c r="G4" s="40">
        <f>+SUM(G5)</f>
        <v>5000000</v>
      </c>
      <c r="H4" s="10">
        <f>+G5+H5</f>
        <v>4882477.58</v>
      </c>
      <c r="I4" s="41">
        <f>+SUM(I5)</f>
        <v>3374559.01</v>
      </c>
      <c r="J4" s="56">
        <f>J5</f>
        <v>1</v>
      </c>
      <c r="K4" s="10">
        <f>+J5+K5</f>
        <v>1</v>
      </c>
      <c r="L4" s="28">
        <f>L5</f>
        <v>1</v>
      </c>
      <c r="M4" s="100" t="s">
        <v>55</v>
      </c>
      <c r="N4" s="74">
        <f>+I4*100/G4</f>
        <v>67.491180200000002</v>
      </c>
      <c r="O4" s="84">
        <f>SUM(O5)</f>
        <v>69.115709282990707</v>
      </c>
      <c r="P4" s="95">
        <f>+L4*100/J4</f>
        <v>100</v>
      </c>
      <c r="Q4" s="96">
        <f>SUM(Q5)</f>
        <v>100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12"/>
      <c r="B5" s="12"/>
      <c r="C5" s="13"/>
      <c r="D5" s="12"/>
      <c r="E5" s="14"/>
      <c r="F5" s="12" t="s">
        <v>40</v>
      </c>
      <c r="G5" s="42">
        <v>5000000</v>
      </c>
      <c r="H5" s="42">
        <v>-117522.42</v>
      </c>
      <c r="I5" s="43">
        <v>3374559.01</v>
      </c>
      <c r="J5" s="57">
        <v>1</v>
      </c>
      <c r="K5" s="57"/>
      <c r="L5" s="15">
        <v>1</v>
      </c>
      <c r="M5" s="58" t="s">
        <v>55</v>
      </c>
      <c r="N5" s="72">
        <f>+I5*100/G4</f>
        <v>67.491180200000002</v>
      </c>
      <c r="O5" s="83">
        <f>+I5*100/H4</f>
        <v>69.115709282990707</v>
      </c>
      <c r="P5" s="97">
        <f>+L5*100/J4</f>
        <v>100</v>
      </c>
      <c r="Q5" s="101">
        <f>+L5*100/K4</f>
        <v>100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7"/>
      <c r="B6" s="7" t="s">
        <v>21</v>
      </c>
      <c r="C6" s="8"/>
      <c r="D6" s="7" t="s">
        <v>38</v>
      </c>
      <c r="E6" s="9">
        <v>5057</v>
      </c>
      <c r="F6" s="7"/>
      <c r="G6" s="44">
        <f>+G7+G8</f>
        <v>168648896.53999999</v>
      </c>
      <c r="H6" s="10">
        <f>SUM(G7:G8)+SUM(H7:H8)</f>
        <v>403396408.65212798</v>
      </c>
      <c r="I6" s="45">
        <f>+I7+I8</f>
        <v>394278126.762128</v>
      </c>
      <c r="J6" s="59">
        <f>+SUM(J7:J8)</f>
        <v>480453.35563489009</v>
      </c>
      <c r="K6" s="10">
        <f>SUM(J7:J8)+SUM(K7:K8)</f>
        <v>480453.35563489009</v>
      </c>
      <c r="L6" s="11">
        <f>+SUM(L7:L8)</f>
        <v>473178.58000000007</v>
      </c>
      <c r="M6" s="60" t="s">
        <v>41</v>
      </c>
      <c r="N6" s="73">
        <f>+N7+N8</f>
        <v>233.78636614358959</v>
      </c>
      <c r="O6" s="82">
        <f>+O7+O8</f>
        <v>97.739622442235671</v>
      </c>
      <c r="P6" s="90">
        <f>+L6*100/J6</f>
        <v>98.485851841896945</v>
      </c>
      <c r="Q6" s="92">
        <f>+Q7+Q8</f>
        <v>98.485851841896945</v>
      </c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2">
      <c r="A7" s="12"/>
      <c r="B7" s="12" t="s">
        <v>22</v>
      </c>
      <c r="C7" s="13">
        <v>35801</v>
      </c>
      <c r="D7" s="12" t="s">
        <v>22</v>
      </c>
      <c r="E7" s="14">
        <v>5057</v>
      </c>
      <c r="F7" s="12" t="s">
        <v>40</v>
      </c>
      <c r="G7" s="42">
        <v>150000000</v>
      </c>
      <c r="H7" s="17">
        <f>[1]INR!$G$6</f>
        <v>234519539.67212799</v>
      </c>
      <c r="I7" s="46">
        <f>'[2]SOL. PAGOS EN PARTIDA '!$W$31</f>
        <v>375401257.78212798</v>
      </c>
      <c r="J7" s="57">
        <v>464473.34048364602</v>
      </c>
      <c r="K7" s="16">
        <v>0</v>
      </c>
      <c r="L7" s="15">
        <f>'[3]AVANCE DE METAS 2024'!$AF$28</f>
        <v>457804.20000000007</v>
      </c>
      <c r="M7" s="58" t="s">
        <v>41</v>
      </c>
      <c r="N7" s="72">
        <f>+I7*100/G6</f>
        <v>222.59336733525004</v>
      </c>
      <c r="O7" s="83">
        <f>+I7*100/H6</f>
        <v>93.060138794110628</v>
      </c>
      <c r="P7" s="91">
        <f>+L7*100/J6</f>
        <v>95.285878354422039</v>
      </c>
      <c r="Q7" s="93">
        <f>+L7*100/K6</f>
        <v>95.285878354422039</v>
      </c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 x14ac:dyDescent="0.2">
      <c r="A8" s="12" t="s">
        <v>46</v>
      </c>
      <c r="B8" s="12" t="s">
        <v>23</v>
      </c>
      <c r="C8" s="13">
        <v>35801</v>
      </c>
      <c r="D8" s="12" t="s">
        <v>23</v>
      </c>
      <c r="E8" s="14">
        <v>5057</v>
      </c>
      <c r="F8" s="12" t="s">
        <v>40</v>
      </c>
      <c r="G8" s="42">
        <v>18648896.539999999</v>
      </c>
      <c r="H8" s="18">
        <f>[1]INR!$G$7</f>
        <v>227972.43999999994</v>
      </c>
      <c r="I8" s="47">
        <f>'[2]SOL. PAGOS EN PARTIDA '!$S$46</f>
        <v>18876868.98</v>
      </c>
      <c r="J8" s="57">
        <v>15980.015151244053</v>
      </c>
      <c r="K8" s="16">
        <v>0</v>
      </c>
      <c r="L8" s="15">
        <f>'[4]AVANCE DE METAS 2024'!$AF$29</f>
        <v>15374.38</v>
      </c>
      <c r="M8" s="58" t="s">
        <v>41</v>
      </c>
      <c r="N8" s="72">
        <f>+I8*100/G6</f>
        <v>11.192998808339551</v>
      </c>
      <c r="O8" s="83">
        <f>+I8*100/H6</f>
        <v>4.6794836481250419</v>
      </c>
      <c r="P8" s="94">
        <f>+L8*100/J6</f>
        <v>3.1999734874749048</v>
      </c>
      <c r="Q8" s="93">
        <f>+L8*100/K6</f>
        <v>3.1999734874749048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7"/>
      <c r="B9" s="7" t="s">
        <v>24</v>
      </c>
      <c r="C9" s="8"/>
      <c r="D9" s="7" t="s">
        <v>39</v>
      </c>
      <c r="E9" s="9">
        <v>5057</v>
      </c>
      <c r="F9" s="7"/>
      <c r="G9" s="48">
        <f>+SUM(G10:G15)</f>
        <v>65286286.030000001</v>
      </c>
      <c r="H9" s="10">
        <f>SUM(G10:G15)+SUM(H10:H15)</f>
        <v>65953935.880000003</v>
      </c>
      <c r="I9" s="49">
        <f>+SUM(I10:I15)</f>
        <v>65953935.880000003</v>
      </c>
      <c r="J9" s="61">
        <f>+SUM(J10:J15)</f>
        <v>6463043.9999999991</v>
      </c>
      <c r="K9" s="10">
        <f>SUM(J10:J15)+SUM(K10:K15)</f>
        <v>6463043.9999999991</v>
      </c>
      <c r="L9" s="19">
        <f>+SUM(L10:L15)</f>
        <v>6602910.2000000002</v>
      </c>
      <c r="M9" s="62" t="s">
        <v>42</v>
      </c>
      <c r="N9" s="74">
        <f>+I9*100/G9</f>
        <v>101.02264945764139</v>
      </c>
      <c r="O9" s="84">
        <f>SUM(O10:O15)</f>
        <v>100.00000000000001</v>
      </c>
      <c r="P9" s="95">
        <f>+L9*100/J9</f>
        <v>102.16409171901044</v>
      </c>
      <c r="Q9" s="96">
        <f>SUM(Q10:Q15)</f>
        <v>102.16409171901044</v>
      </c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 x14ac:dyDescent="0.2">
      <c r="A10" s="20" t="s">
        <v>48</v>
      </c>
      <c r="B10" s="20" t="s">
        <v>25</v>
      </c>
      <c r="C10" s="13">
        <v>35801</v>
      </c>
      <c r="D10" s="20" t="s">
        <v>25</v>
      </c>
      <c r="E10" s="14">
        <v>5057</v>
      </c>
      <c r="F10" s="20" t="s">
        <v>40</v>
      </c>
      <c r="G10" s="50">
        <v>29191469.140000001</v>
      </c>
      <c r="H10" s="18">
        <f>[1]INR!$G$8</f>
        <v>286440.94</v>
      </c>
      <c r="I10" s="46">
        <f>'[2]SOL. PAGOS EN PARTIDA '!$S$44</f>
        <v>29477910.079999998</v>
      </c>
      <c r="J10" s="63">
        <v>3239308.7999999993</v>
      </c>
      <c r="K10" s="21">
        <v>0</v>
      </c>
      <c r="L10" s="22">
        <f>'[4]AVANCE DE METAS 2024'!$AF$14</f>
        <v>3716352.2</v>
      </c>
      <c r="M10" s="64" t="s">
        <v>42</v>
      </c>
      <c r="N10" s="72">
        <f t="shared" ref="N10:N15" si="0">I10*100/$G$9</f>
        <v>45.151764440168137</v>
      </c>
      <c r="O10" s="83">
        <f t="shared" ref="O10:O15" si="1">+I10*100/$H$9</f>
        <v>44.694694390390339</v>
      </c>
      <c r="P10" s="91">
        <f>+L10*100/$J$9</f>
        <v>57.501576656448577</v>
      </c>
      <c r="Q10" s="93">
        <f>+L10*100/$K$9</f>
        <v>57.501576656448577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20" t="s">
        <v>47</v>
      </c>
      <c r="B11" s="20" t="s">
        <v>26</v>
      </c>
      <c r="C11" s="13">
        <v>35801</v>
      </c>
      <c r="D11" s="20" t="s">
        <v>26</v>
      </c>
      <c r="E11" s="14">
        <v>5057</v>
      </c>
      <c r="F11" s="20" t="s">
        <v>40</v>
      </c>
      <c r="G11" s="50">
        <v>7456733.7000000002</v>
      </c>
      <c r="H11" s="18">
        <f>[1]INR!$G$9</f>
        <v>58557.079999999987</v>
      </c>
      <c r="I11" s="47">
        <f>'[2]SOL. PAGOS EN PARTIDA '!$S$38</f>
        <v>7515290.7799999984</v>
      </c>
      <c r="J11" s="63">
        <v>1012284</v>
      </c>
      <c r="K11" s="21">
        <v>0</v>
      </c>
      <c r="L11" s="22">
        <f>'[4]AVANCE DE METAS 2024'!$AF$15</f>
        <v>829609</v>
      </c>
      <c r="M11" s="64" t="s">
        <v>43</v>
      </c>
      <c r="N11" s="72">
        <f t="shared" si="0"/>
        <v>11.511285504197026</v>
      </c>
      <c r="O11" s="83">
        <f t="shared" si="1"/>
        <v>11.39475708269133</v>
      </c>
      <c r="P11" s="91">
        <f t="shared" ref="P11:P14" si="2">+L11*100/$J$9</f>
        <v>12.836196071077346</v>
      </c>
      <c r="Q11" s="93">
        <f t="shared" ref="Q11:Q15" si="3">+L11*100/$K$9</f>
        <v>12.836196071077346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23.25" customHeight="1" x14ac:dyDescent="0.2">
      <c r="A12" s="20" t="s">
        <v>50</v>
      </c>
      <c r="B12" s="20" t="s">
        <v>27</v>
      </c>
      <c r="C12" s="13">
        <v>35801</v>
      </c>
      <c r="D12" s="20" t="s">
        <v>27</v>
      </c>
      <c r="E12" s="14">
        <v>5057</v>
      </c>
      <c r="F12" s="20" t="s">
        <v>40</v>
      </c>
      <c r="G12" s="51">
        <v>19715057.100000001</v>
      </c>
      <c r="H12" s="18">
        <f>[1]INR!$G$10</f>
        <v>161220.96000000002</v>
      </c>
      <c r="I12" s="46">
        <f>'[2]SOL. PAGOS EN PARTIDA '!$S$48</f>
        <v>19876278.060000002</v>
      </c>
      <c r="J12" s="65">
        <v>1417197.6000000003</v>
      </c>
      <c r="K12" s="21">
        <v>0</v>
      </c>
      <c r="L12" s="22">
        <f>'[4]AVANCE DE METAS 2024'!$AF$16</f>
        <v>945065</v>
      </c>
      <c r="M12" s="64" t="s">
        <v>42</v>
      </c>
      <c r="N12" s="72">
        <f t="shared" si="0"/>
        <v>30.444798239658727</v>
      </c>
      <c r="O12" s="83">
        <f t="shared" si="1"/>
        <v>30.136606397780309</v>
      </c>
      <c r="P12" s="91">
        <f t="shared" si="2"/>
        <v>14.62259888684032</v>
      </c>
      <c r="Q12" s="93">
        <f>+L12*100/$K$9</f>
        <v>14.62259888684032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23.25" customHeight="1" x14ac:dyDescent="0.2">
      <c r="A13" s="20" t="s">
        <v>52</v>
      </c>
      <c r="B13" s="20" t="s">
        <v>28</v>
      </c>
      <c r="C13" s="13">
        <v>35801</v>
      </c>
      <c r="D13" s="20" t="s">
        <v>28</v>
      </c>
      <c r="E13" s="14">
        <v>5057</v>
      </c>
      <c r="F13" s="20" t="s">
        <v>40</v>
      </c>
      <c r="G13" s="51">
        <v>3415121.8</v>
      </c>
      <c r="H13" s="18">
        <f>[1]INR!$G$11</f>
        <v>41890.930000000008</v>
      </c>
      <c r="I13" s="47">
        <f>'[2]SOL. PAGOS EN PARTIDA '!$S$40</f>
        <v>3457012.7300000009</v>
      </c>
      <c r="J13" s="63">
        <v>404913.59999999992</v>
      </c>
      <c r="K13" s="21">
        <v>0</v>
      </c>
      <c r="L13" s="22">
        <f>'[4]AVANCE DE METAS 2024'!$AF$17</f>
        <v>481029</v>
      </c>
      <c r="M13" s="64" t="s">
        <v>42</v>
      </c>
      <c r="N13" s="72">
        <f t="shared" si="0"/>
        <v>5.2951591217969627</v>
      </c>
      <c r="O13" s="83">
        <f t="shared" si="1"/>
        <v>5.2415563739666249</v>
      </c>
      <c r="P13" s="91">
        <f t="shared" si="2"/>
        <v>7.4427622649636929</v>
      </c>
      <c r="Q13" s="93">
        <f t="shared" si="3"/>
        <v>7.4427622649636929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20" t="s">
        <v>51</v>
      </c>
      <c r="B14" s="20" t="s">
        <v>29</v>
      </c>
      <c r="C14" s="13">
        <v>35801</v>
      </c>
      <c r="D14" s="20" t="s">
        <v>29</v>
      </c>
      <c r="E14" s="14">
        <v>5057</v>
      </c>
      <c r="F14" s="20" t="s">
        <v>40</v>
      </c>
      <c r="G14" s="51">
        <v>1637993.45</v>
      </c>
      <c r="H14" s="18">
        <f>[1]INR!$G$12</f>
        <v>13394.799999999996</v>
      </c>
      <c r="I14" s="46">
        <f>'[2]SOL. PAGOS EN PARTIDA '!$S$42</f>
        <v>1651388.2500000005</v>
      </c>
      <c r="J14" s="63">
        <v>129780</v>
      </c>
      <c r="K14" s="21">
        <v>0</v>
      </c>
      <c r="L14" s="22">
        <f>'[4]AVANCE DE METAS 2024'!$AF$18</f>
        <v>326474</v>
      </c>
      <c r="M14" s="64" t="s">
        <v>42</v>
      </c>
      <c r="N14" s="72">
        <f t="shared" si="0"/>
        <v>2.5294565680166943</v>
      </c>
      <c r="O14" s="83">
        <f t="shared" si="1"/>
        <v>2.5038509498578243</v>
      </c>
      <c r="P14" s="91">
        <f t="shared" si="2"/>
        <v>5.0513968340614737</v>
      </c>
      <c r="Q14" s="93">
        <f t="shared" si="3"/>
        <v>5.0513968340614737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20"/>
      <c r="B15" s="20" t="s">
        <v>30</v>
      </c>
      <c r="C15" s="13">
        <v>35801</v>
      </c>
      <c r="D15" s="20" t="s">
        <v>30</v>
      </c>
      <c r="E15" s="14">
        <v>5057</v>
      </c>
      <c r="F15" s="20" t="s">
        <v>40</v>
      </c>
      <c r="G15" s="51">
        <v>3869910.84</v>
      </c>
      <c r="H15" s="18">
        <f>[1]INR!$G$13</f>
        <v>106145.14</v>
      </c>
      <c r="I15" s="47">
        <f>'[2]SOL. PAGOS EN PARTIDA '!$S$52</f>
        <v>3976055.98</v>
      </c>
      <c r="J15" s="63">
        <v>259560</v>
      </c>
      <c r="K15" s="21"/>
      <c r="L15" s="22">
        <f>'[4]AVANCE DE METAS 2024'!$AF$19</f>
        <v>304381</v>
      </c>
      <c r="M15" s="64" t="s">
        <v>45</v>
      </c>
      <c r="N15" s="72">
        <f t="shared" si="0"/>
        <v>6.090185583803839</v>
      </c>
      <c r="O15" s="83">
        <f t="shared" si="1"/>
        <v>6.0285348053135772</v>
      </c>
      <c r="P15" s="91">
        <f>+L15*100/$J$9</f>
        <v>4.7095610056190251</v>
      </c>
      <c r="Q15" s="93">
        <f t="shared" si="3"/>
        <v>4.7095610056190251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7"/>
      <c r="B16" s="7" t="s">
        <v>31</v>
      </c>
      <c r="C16" s="8"/>
      <c r="D16" s="7" t="s">
        <v>35</v>
      </c>
      <c r="E16" s="9">
        <v>5057</v>
      </c>
      <c r="F16" s="7"/>
      <c r="G16" s="48">
        <f>+SUM(G17)</f>
        <v>70113702.879999995</v>
      </c>
      <c r="H16" s="10">
        <f>+G17+H17</f>
        <v>73430392.409999996</v>
      </c>
      <c r="I16" s="49">
        <f>+SUM(I17)</f>
        <v>73430392.409999982</v>
      </c>
      <c r="J16" s="61">
        <f>+SUM(J17)</f>
        <v>7109.52</v>
      </c>
      <c r="K16" s="10">
        <f>+J17-K17</f>
        <v>7109.52</v>
      </c>
      <c r="L16" s="19">
        <f>+SUM(L17)</f>
        <v>6989.8200000000006</v>
      </c>
      <c r="M16" s="62" t="s">
        <v>44</v>
      </c>
      <c r="N16" s="74">
        <f>+I16*100/G16</f>
        <v>104.73044411258169</v>
      </c>
      <c r="O16" s="84">
        <f>SUM(O17)</f>
        <v>99.999999999999986</v>
      </c>
      <c r="P16" s="95">
        <f>+L16*100/J16</f>
        <v>98.316342031529558</v>
      </c>
      <c r="Q16" s="96">
        <f>SUM(Q17)</f>
        <v>98.316342031529558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 x14ac:dyDescent="0.2">
      <c r="A17" s="20" t="s">
        <v>49</v>
      </c>
      <c r="B17" s="20" t="s">
        <v>32</v>
      </c>
      <c r="C17" s="13">
        <v>35801</v>
      </c>
      <c r="D17" s="20" t="s">
        <v>32</v>
      </c>
      <c r="E17" s="14">
        <v>5057</v>
      </c>
      <c r="F17" s="20" t="s">
        <v>40</v>
      </c>
      <c r="G17" s="51">
        <v>70113702.879999995</v>
      </c>
      <c r="H17" s="23">
        <f>[1]INR!$G$14</f>
        <v>3316689.5300000003</v>
      </c>
      <c r="I17" s="46">
        <f>'[2]SOL. PAGOS EN PARTIDA '!$S$50</f>
        <v>73430392.409999982</v>
      </c>
      <c r="J17" s="66">
        <v>7109.52</v>
      </c>
      <c r="K17" s="21">
        <v>0</v>
      </c>
      <c r="L17" s="24">
        <f>'[4]AVANCE DE METAS 2024'!$AF$33</f>
        <v>6989.8200000000006</v>
      </c>
      <c r="M17" s="67" t="s">
        <v>44</v>
      </c>
      <c r="N17" s="72">
        <f>+I17*100/G16</f>
        <v>104.73044411258169</v>
      </c>
      <c r="O17" s="83">
        <f>+I17*100/H16</f>
        <v>99.999999999999986</v>
      </c>
      <c r="P17" s="97">
        <f>+L17*100/J16</f>
        <v>98.316342031529558</v>
      </c>
      <c r="Q17" s="93">
        <f>+L17*100/K16</f>
        <v>98.316342031529558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7"/>
      <c r="B18" s="7" t="s">
        <v>33</v>
      </c>
      <c r="C18" s="8"/>
      <c r="D18" s="7" t="s">
        <v>36</v>
      </c>
      <c r="E18" s="9">
        <v>5057</v>
      </c>
      <c r="F18" s="7"/>
      <c r="G18" s="52">
        <f>G19</f>
        <v>1061335.78</v>
      </c>
      <c r="H18" s="10">
        <f>+G19+H19</f>
        <v>0</v>
      </c>
      <c r="I18" s="53">
        <f>+SUM(I19:I19)</f>
        <v>0</v>
      </c>
      <c r="J18" s="59">
        <f>+SUM(J19:J19)</f>
        <v>15500000</v>
      </c>
      <c r="K18" s="10">
        <f>+J19+K19</f>
        <v>0</v>
      </c>
      <c r="L18" s="11">
        <f>+SUM(L19:L19)</f>
        <v>0</v>
      </c>
      <c r="M18" s="62"/>
      <c r="N18" s="73">
        <f>+I18*100/G18</f>
        <v>0</v>
      </c>
      <c r="O18" s="84">
        <f>SUM(O19)</f>
        <v>0</v>
      </c>
      <c r="P18" s="84">
        <f t="shared" ref="P18:Q18" si="4">SUM(P19)</f>
        <v>0</v>
      </c>
      <c r="Q18" s="84">
        <f t="shared" si="4"/>
        <v>0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thickBot="1" x14ac:dyDescent="0.25">
      <c r="A19" s="29" t="s">
        <v>53</v>
      </c>
      <c r="B19" s="29" t="s">
        <v>34</v>
      </c>
      <c r="C19" s="30"/>
      <c r="D19" s="29" t="s">
        <v>34</v>
      </c>
      <c r="E19" s="31">
        <v>5057</v>
      </c>
      <c r="F19" s="29" t="s">
        <v>40</v>
      </c>
      <c r="G19" s="54">
        <v>1061335.78</v>
      </c>
      <c r="H19" s="32">
        <f>-G19</f>
        <v>-1061335.78</v>
      </c>
      <c r="I19" s="55">
        <v>0</v>
      </c>
      <c r="J19" s="68">
        <v>15500000</v>
      </c>
      <c r="K19" s="33">
        <f>-J19</f>
        <v>-15500000</v>
      </c>
      <c r="L19" s="34">
        <v>0</v>
      </c>
      <c r="M19" s="69" t="s">
        <v>54</v>
      </c>
      <c r="N19" s="75"/>
      <c r="O19" s="85"/>
      <c r="P19" s="98"/>
      <c r="Q19" s="99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3"/>
      <c r="C20" s="3"/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3"/>
      <c r="C21" s="3"/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3"/>
      <c r="C22" s="3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3"/>
      <c r="C23" s="3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3"/>
      <c r="C24" s="3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3"/>
      <c r="C25" s="3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2"/>
      <c r="B26" s="3"/>
      <c r="C26" s="3"/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3"/>
      <c r="C27" s="3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3"/>
      <c r="C28" s="3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3"/>
      <c r="C29" s="3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3"/>
      <c r="C30" s="3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3"/>
      <c r="C31" s="3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3"/>
      <c r="C32" s="3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3"/>
      <c r="C33" s="3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3"/>
      <c r="C34" s="3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3"/>
      <c r="C35" s="3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3"/>
      <c r="C36" s="3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3"/>
      <c r="C37" s="3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3"/>
      <c r="C38" s="3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3"/>
      <c r="C39" s="3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3"/>
      <c r="C40" s="3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3"/>
      <c r="C41" s="3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3"/>
      <c r="C42" s="3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3"/>
      <c r="C43" s="3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3"/>
      <c r="C44" s="3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3"/>
      <c r="C45" s="3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3"/>
      <c r="C46" s="3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3"/>
      <c r="C47" s="3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3"/>
      <c r="C48" s="3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3"/>
      <c r="C49" s="3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3"/>
      <c r="C50" s="3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3"/>
      <c r="C51" s="3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3"/>
      <c r="C52" s="3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3"/>
      <c r="C53" s="3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3"/>
      <c r="C54" s="3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3"/>
      <c r="C55" s="3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3"/>
      <c r="C56" s="3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3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3"/>
      <c r="C58" s="3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3"/>
      <c r="C59" s="3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3"/>
      <c r="C60" s="3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3"/>
      <c r="C61" s="3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3"/>
      <c r="C62" s="3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3"/>
      <c r="C63" s="3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3"/>
      <c r="C64" s="3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3"/>
      <c r="C65" s="3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3"/>
      <c r="C66" s="3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3"/>
      <c r="C67" s="3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3"/>
      <c r="C68" s="3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3"/>
      <c r="C69" s="3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3"/>
      <c r="C70" s="3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3"/>
      <c r="C71" s="3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3"/>
      <c r="C72" s="3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3"/>
      <c r="C73" s="3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3"/>
      <c r="C74" s="3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3"/>
      <c r="C75" s="3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3"/>
      <c r="C76" s="3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3"/>
      <c r="C77" s="3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3"/>
      <c r="C78" s="3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3"/>
      <c r="C79" s="3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3"/>
      <c r="C80" s="3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3"/>
      <c r="C81" s="3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3"/>
      <c r="C82" s="3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3"/>
      <c r="C83" s="3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3"/>
      <c r="C84" s="3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3"/>
      <c r="C85" s="3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3"/>
      <c r="C86" s="3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3"/>
      <c r="C87" s="3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3"/>
      <c r="C88" s="3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3"/>
      <c r="C89" s="3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3"/>
      <c r="C90" s="3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3"/>
      <c r="C91" s="3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3"/>
      <c r="C92" s="3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3"/>
      <c r="C93" s="3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3"/>
      <c r="C94" s="3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3"/>
      <c r="C95" s="3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3"/>
      <c r="C96" s="3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3"/>
      <c r="C97" s="3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3"/>
      <c r="C98" s="3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3"/>
      <c r="C99" s="3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3"/>
      <c r="C100" s="3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3"/>
      <c r="C101" s="3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3"/>
      <c r="C102" s="3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3"/>
      <c r="C103" s="3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3"/>
      <c r="C104" s="3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3"/>
      <c r="C105" s="3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3"/>
      <c r="C106" s="3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3"/>
      <c r="C107" s="3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3"/>
      <c r="C108" s="3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3"/>
      <c r="C109" s="3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3"/>
      <c r="C110" s="3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3"/>
      <c r="C111" s="3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3"/>
      <c r="C112" s="3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3"/>
      <c r="C113" s="3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3"/>
      <c r="C114" s="3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3"/>
      <c r="C115" s="3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3"/>
      <c r="C116" s="3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3"/>
      <c r="C117" s="3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3"/>
      <c r="C118" s="3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3"/>
      <c r="C119" s="3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3"/>
      <c r="C120" s="3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3"/>
      <c r="C121" s="3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3"/>
      <c r="C122" s="3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3"/>
      <c r="C123" s="3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3"/>
      <c r="C124" s="3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3"/>
      <c r="C125" s="3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3"/>
      <c r="C126" s="3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3"/>
      <c r="C127" s="3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3"/>
      <c r="C128" s="3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3"/>
      <c r="C129" s="3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3"/>
      <c r="C130" s="3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3"/>
      <c r="C131" s="3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3"/>
      <c r="C132" s="3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3"/>
      <c r="C133" s="3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3"/>
      <c r="C134" s="3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3"/>
      <c r="C135" s="3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3"/>
      <c r="C136" s="3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3"/>
      <c r="C137" s="3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3"/>
      <c r="C138" s="3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3"/>
      <c r="C139" s="3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3"/>
      <c r="C140" s="3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3"/>
      <c r="C141" s="3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3"/>
      <c r="C142" s="3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3"/>
      <c r="C143" s="3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3"/>
      <c r="C144" s="3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3"/>
      <c r="C145" s="3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3"/>
      <c r="C146" s="3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3"/>
      <c r="C147" s="3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3"/>
      <c r="C148" s="3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3"/>
      <c r="C149" s="3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3"/>
      <c r="C150" s="3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3"/>
      <c r="C151" s="3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3"/>
      <c r="C152" s="3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3"/>
      <c r="C153" s="3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3"/>
      <c r="C154" s="3"/>
      <c r="D154" s="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3"/>
      <c r="C155" s="3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3"/>
      <c r="C156" s="3"/>
      <c r="D156" s="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3"/>
      <c r="C157" s="3"/>
      <c r="D157" s="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3"/>
      <c r="C158" s="3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3"/>
      <c r="C159" s="3"/>
      <c r="D159" s="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3"/>
      <c r="C160" s="3"/>
      <c r="D160" s="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3"/>
      <c r="C161" s="3"/>
      <c r="D161" s="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3"/>
      <c r="C162" s="3"/>
      <c r="D162" s="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3"/>
      <c r="C163" s="3"/>
      <c r="D163" s="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3"/>
      <c r="C164" s="3"/>
      <c r="D164" s="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3"/>
      <c r="C165" s="3"/>
      <c r="D165" s="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3"/>
      <c r="C166" s="3"/>
      <c r="D166" s="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3"/>
      <c r="C167" s="3"/>
      <c r="D167" s="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3"/>
      <c r="C168" s="3"/>
      <c r="D168" s="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3"/>
      <c r="C169" s="3"/>
      <c r="D169" s="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3"/>
      <c r="C170" s="3"/>
      <c r="D170" s="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3"/>
      <c r="C171" s="3"/>
      <c r="D171" s="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3"/>
      <c r="C172" s="3"/>
      <c r="D172" s="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3"/>
      <c r="C173" s="3"/>
      <c r="D173" s="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3"/>
      <c r="C174" s="3"/>
      <c r="D174" s="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3"/>
      <c r="C175" s="3"/>
      <c r="D175" s="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3"/>
      <c r="C176" s="3"/>
      <c r="D176" s="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3"/>
      <c r="C177" s="3"/>
      <c r="D177" s="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3"/>
      <c r="C178" s="3"/>
      <c r="D178" s="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3"/>
      <c r="C179" s="3"/>
      <c r="D179" s="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3"/>
      <c r="C180" s="3"/>
      <c r="D180" s="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3"/>
      <c r="C181" s="3"/>
      <c r="D181" s="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3"/>
      <c r="C182" s="3"/>
      <c r="D182" s="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3"/>
      <c r="C183" s="3"/>
      <c r="D183" s="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3"/>
      <c r="C184" s="3"/>
      <c r="D184" s="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3"/>
      <c r="C185" s="3"/>
      <c r="D185" s="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3"/>
      <c r="C186" s="3"/>
      <c r="D186" s="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3"/>
      <c r="C187" s="3"/>
      <c r="D187" s="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3"/>
      <c r="C188" s="3"/>
      <c r="D188" s="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3"/>
      <c r="C189" s="3"/>
      <c r="D189" s="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3"/>
      <c r="C190" s="3"/>
      <c r="D190" s="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3"/>
      <c r="C191" s="3"/>
      <c r="D191" s="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3"/>
      <c r="C192" s="3"/>
      <c r="D192" s="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3"/>
      <c r="C193" s="3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3"/>
      <c r="C194" s="3"/>
      <c r="D194" s="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3"/>
      <c r="C195" s="3"/>
      <c r="D195" s="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3"/>
      <c r="C196" s="3"/>
      <c r="D196" s="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3"/>
      <c r="C197" s="3"/>
      <c r="D197" s="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3"/>
      <c r="C198" s="3"/>
      <c r="D198" s="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3"/>
      <c r="C199" s="3"/>
      <c r="D199" s="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3"/>
      <c r="C200" s="3"/>
      <c r="D200" s="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3"/>
      <c r="C201" s="3"/>
      <c r="D201" s="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3"/>
      <c r="C202" s="3"/>
      <c r="D202" s="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3"/>
      <c r="C203" s="3"/>
      <c r="D203" s="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3"/>
      <c r="C204" s="3"/>
      <c r="D204" s="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3"/>
      <c r="C205" s="3"/>
      <c r="D205" s="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3"/>
      <c r="C206" s="3"/>
      <c r="D206" s="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3"/>
      <c r="C207" s="3"/>
      <c r="D207" s="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3"/>
      <c r="C208" s="3"/>
      <c r="D208" s="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3"/>
      <c r="C209" s="3"/>
      <c r="D209" s="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3"/>
      <c r="C210" s="3"/>
      <c r="D210" s="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3"/>
      <c r="C211" s="3"/>
      <c r="D211" s="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3"/>
      <c r="C212" s="3"/>
      <c r="D212" s="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3"/>
      <c r="C213" s="3"/>
      <c r="D213" s="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3"/>
      <c r="C214" s="3"/>
      <c r="D214" s="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3"/>
      <c r="C215" s="3"/>
      <c r="D215" s="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3"/>
      <c r="C216" s="3"/>
      <c r="D216" s="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3"/>
      <c r="C217" s="3"/>
      <c r="D217" s="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3"/>
      <c r="C218" s="3"/>
      <c r="D218" s="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3"/>
      <c r="C219" s="3"/>
      <c r="D219" s="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3"/>
      <c r="C220" s="3"/>
      <c r="D220" s="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3"/>
      <c r="C221" s="3"/>
      <c r="D221" s="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3"/>
      <c r="C222" s="3"/>
      <c r="D222" s="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3"/>
      <c r="C223" s="3"/>
      <c r="D223" s="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3"/>
      <c r="C224" s="3"/>
      <c r="D224" s="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3"/>
      <c r="C225" s="3"/>
      <c r="D225" s="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3"/>
      <c r="C226" s="3"/>
      <c r="D226" s="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3"/>
      <c r="C227" s="3"/>
      <c r="D227" s="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3"/>
      <c r="C228" s="3"/>
      <c r="D228" s="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3"/>
      <c r="C229" s="3"/>
      <c r="D229" s="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3"/>
      <c r="C230" s="3"/>
      <c r="D230" s="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3"/>
      <c r="C231" s="3"/>
      <c r="D231" s="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3"/>
      <c r="C232" s="3"/>
      <c r="D232" s="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3"/>
      <c r="C233" s="3"/>
      <c r="D233" s="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3"/>
      <c r="C234" s="3"/>
      <c r="D234" s="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3"/>
      <c r="C235" s="3"/>
      <c r="D235" s="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3"/>
      <c r="C236" s="3"/>
      <c r="D236" s="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3"/>
      <c r="C237" s="3"/>
      <c r="D237" s="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3"/>
      <c r="C238" s="3"/>
      <c r="D238" s="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3"/>
      <c r="C239" s="3"/>
      <c r="D239" s="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3"/>
      <c r="C240" s="3"/>
      <c r="D240" s="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3"/>
      <c r="C241" s="3"/>
      <c r="D241" s="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3"/>
      <c r="C242" s="3"/>
      <c r="D242" s="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3"/>
      <c r="C243" s="3"/>
      <c r="D243" s="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3"/>
      <c r="C244" s="3"/>
      <c r="D244" s="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3"/>
      <c r="C245" s="3"/>
      <c r="D245" s="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3"/>
      <c r="C246" s="3"/>
      <c r="D246" s="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3"/>
      <c r="C247" s="3"/>
      <c r="D247" s="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3"/>
      <c r="C248" s="3"/>
      <c r="D248" s="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3"/>
      <c r="C249" s="3"/>
      <c r="D249" s="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3"/>
      <c r="C250" s="3"/>
      <c r="D250" s="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3"/>
      <c r="C251" s="3"/>
      <c r="D251" s="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3"/>
      <c r="C252" s="3"/>
      <c r="D252" s="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3"/>
      <c r="C253" s="3"/>
      <c r="D253" s="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3"/>
      <c r="C254" s="3"/>
      <c r="D254" s="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3"/>
      <c r="C255" s="3"/>
      <c r="D255" s="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3"/>
      <c r="C256" s="3"/>
      <c r="D256" s="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3"/>
      <c r="C257" s="3"/>
      <c r="D257" s="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3"/>
      <c r="C258" s="3"/>
      <c r="D258" s="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3"/>
      <c r="C259" s="3"/>
      <c r="D259" s="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3"/>
      <c r="C260" s="3"/>
      <c r="D260" s="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3"/>
      <c r="C261" s="3"/>
      <c r="D261" s="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3"/>
      <c r="C262" s="3"/>
      <c r="D262" s="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3"/>
      <c r="C263" s="3"/>
      <c r="D263" s="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3"/>
      <c r="C264" s="3"/>
      <c r="D264" s="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3"/>
      <c r="C265" s="3"/>
      <c r="D265" s="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3"/>
      <c r="C266" s="3"/>
      <c r="D266" s="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3"/>
      <c r="C267" s="3"/>
      <c r="D267" s="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3"/>
      <c r="C268" s="3"/>
      <c r="D268" s="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3"/>
      <c r="C269" s="3"/>
      <c r="D269" s="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3"/>
      <c r="C270" s="3"/>
      <c r="D270" s="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3"/>
      <c r="C271" s="3"/>
      <c r="D271" s="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3"/>
      <c r="C272" s="3"/>
      <c r="D272" s="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3"/>
      <c r="C273" s="3"/>
      <c r="D273" s="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3"/>
      <c r="C274" s="3"/>
      <c r="D274" s="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3"/>
      <c r="C275" s="3"/>
      <c r="D275" s="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3"/>
      <c r="C276" s="3"/>
      <c r="D276" s="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3"/>
      <c r="C277" s="3"/>
      <c r="D277" s="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3"/>
      <c r="C278" s="3"/>
      <c r="D278" s="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3"/>
      <c r="C279" s="3"/>
      <c r="D279" s="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3"/>
      <c r="C280" s="3"/>
      <c r="D280" s="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3"/>
      <c r="C281" s="3"/>
      <c r="D281" s="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3"/>
      <c r="C282" s="3"/>
      <c r="D282" s="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3"/>
      <c r="C283" s="3"/>
      <c r="D283" s="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3"/>
      <c r="C284" s="3"/>
      <c r="D284" s="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3"/>
      <c r="C285" s="3"/>
      <c r="D285" s="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3"/>
      <c r="C286" s="3"/>
      <c r="D286" s="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3"/>
      <c r="C287" s="3"/>
      <c r="D287" s="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3"/>
      <c r="C288" s="3"/>
      <c r="D288" s="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3"/>
      <c r="C289" s="3"/>
      <c r="D289" s="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3"/>
      <c r="C290" s="3"/>
      <c r="D290" s="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3"/>
      <c r="C291" s="3"/>
      <c r="D291" s="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3"/>
      <c r="C292" s="3"/>
      <c r="D292" s="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3"/>
      <c r="C293" s="3"/>
      <c r="D293" s="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3"/>
      <c r="C294" s="3"/>
      <c r="D294" s="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3"/>
      <c r="C295" s="3"/>
      <c r="D295" s="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3"/>
      <c r="C296" s="3"/>
      <c r="D296" s="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3"/>
      <c r="C297" s="3"/>
      <c r="D297" s="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3"/>
      <c r="C298" s="3"/>
      <c r="D298" s="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3"/>
      <c r="C299" s="3"/>
      <c r="D299" s="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3"/>
      <c r="C300" s="3"/>
      <c r="D300" s="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3"/>
      <c r="C301" s="3"/>
      <c r="D301" s="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3"/>
      <c r="C302" s="3"/>
      <c r="D302" s="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3"/>
      <c r="C303" s="3"/>
      <c r="D303" s="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3"/>
      <c r="C304" s="3"/>
      <c r="D304" s="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3"/>
      <c r="C305" s="3"/>
      <c r="D305" s="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3"/>
      <c r="C306" s="3"/>
      <c r="D306" s="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3"/>
      <c r="C307" s="3"/>
      <c r="D307" s="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3"/>
      <c r="C308" s="3"/>
      <c r="D308" s="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3"/>
      <c r="C309" s="3"/>
      <c r="D309" s="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3"/>
      <c r="C310" s="3"/>
      <c r="D310" s="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3"/>
      <c r="C311" s="3"/>
      <c r="D311" s="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3"/>
      <c r="C312" s="3"/>
      <c r="D312" s="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3"/>
      <c r="C313" s="3"/>
      <c r="D313" s="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3"/>
      <c r="C314" s="3"/>
      <c r="D314" s="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3"/>
      <c r="C315" s="3"/>
      <c r="D315" s="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3"/>
      <c r="C316" s="3"/>
      <c r="D316" s="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3"/>
      <c r="C317" s="3"/>
      <c r="D317" s="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3"/>
      <c r="C318" s="3"/>
      <c r="D318" s="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3"/>
      <c r="C319" s="3"/>
      <c r="D319" s="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3"/>
      <c r="C320" s="3"/>
      <c r="D320" s="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3"/>
      <c r="C321" s="3"/>
      <c r="D321" s="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3"/>
      <c r="C322" s="3"/>
      <c r="D322" s="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3"/>
      <c r="C323" s="3"/>
      <c r="D323" s="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3"/>
      <c r="C324" s="3"/>
      <c r="D324" s="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3"/>
      <c r="C325" s="3"/>
      <c r="D325" s="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3"/>
      <c r="C326" s="3"/>
      <c r="D326" s="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3"/>
      <c r="C327" s="3"/>
      <c r="D327" s="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3"/>
      <c r="C328" s="3"/>
      <c r="D328" s="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3"/>
      <c r="C329" s="3"/>
      <c r="D329" s="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3"/>
      <c r="C330" s="3"/>
      <c r="D330" s="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3"/>
      <c r="C331" s="3"/>
      <c r="D331" s="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3"/>
      <c r="C332" s="3"/>
      <c r="D332" s="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3"/>
      <c r="C333" s="3"/>
      <c r="D333" s="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3"/>
      <c r="C334" s="3"/>
      <c r="D334" s="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3"/>
      <c r="C335" s="3"/>
      <c r="D335" s="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3"/>
      <c r="C336" s="3"/>
      <c r="D336" s="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3"/>
      <c r="C337" s="3"/>
      <c r="D337" s="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3"/>
      <c r="C338" s="3"/>
      <c r="D338" s="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3"/>
      <c r="C339" s="3"/>
      <c r="D339" s="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3"/>
      <c r="C340" s="3"/>
      <c r="D340" s="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3"/>
      <c r="C341" s="3"/>
      <c r="D341" s="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3"/>
      <c r="C342" s="3"/>
      <c r="D342" s="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3"/>
      <c r="C343" s="3"/>
      <c r="D343" s="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3"/>
      <c r="C344" s="3"/>
      <c r="D344" s="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3"/>
      <c r="C345" s="3"/>
      <c r="D345" s="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3"/>
      <c r="C346" s="3"/>
      <c r="D346" s="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3"/>
      <c r="C347" s="3"/>
      <c r="D347" s="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3"/>
      <c r="C348" s="3"/>
      <c r="D348" s="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3"/>
      <c r="C349" s="3"/>
      <c r="D349" s="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3"/>
      <c r="C350" s="3"/>
      <c r="D350" s="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3"/>
      <c r="C351" s="3"/>
      <c r="D351" s="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3"/>
      <c r="C352" s="3"/>
      <c r="D352" s="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3"/>
      <c r="C353" s="3"/>
      <c r="D353" s="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3"/>
      <c r="C354" s="3"/>
      <c r="D354" s="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3"/>
      <c r="C355" s="3"/>
      <c r="D355" s="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3"/>
      <c r="C356" s="3"/>
      <c r="D356" s="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3"/>
      <c r="C357" s="3"/>
      <c r="D357" s="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3"/>
      <c r="C358" s="3"/>
      <c r="D358" s="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3"/>
      <c r="C359" s="3"/>
      <c r="D359" s="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3"/>
      <c r="C360" s="3"/>
      <c r="D360" s="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3"/>
      <c r="C361" s="3"/>
      <c r="D361" s="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3"/>
      <c r="C362" s="3"/>
      <c r="D362" s="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3"/>
      <c r="C363" s="3"/>
      <c r="D363" s="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3"/>
      <c r="C364" s="3"/>
      <c r="D364" s="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3"/>
      <c r="C365" s="3"/>
      <c r="D365" s="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3"/>
      <c r="C366" s="3"/>
      <c r="D366" s="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3"/>
      <c r="C367" s="3"/>
      <c r="D367" s="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3"/>
      <c r="C368" s="3"/>
      <c r="D368" s="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3"/>
      <c r="C369" s="3"/>
      <c r="D369" s="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3"/>
      <c r="C370" s="3"/>
      <c r="D370" s="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3"/>
      <c r="C371" s="3"/>
      <c r="D371" s="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3"/>
      <c r="C372" s="3"/>
      <c r="D372" s="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3"/>
      <c r="C373" s="3"/>
      <c r="D373" s="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3"/>
      <c r="C374" s="3"/>
      <c r="D374" s="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3"/>
      <c r="C375" s="3"/>
      <c r="D375" s="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3"/>
      <c r="C376" s="3"/>
      <c r="D376" s="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3"/>
      <c r="C377" s="3"/>
      <c r="D377" s="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3"/>
      <c r="C378" s="3"/>
      <c r="D378" s="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3"/>
      <c r="C379" s="3"/>
      <c r="D379" s="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3"/>
      <c r="C380" s="3"/>
      <c r="D380" s="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3"/>
      <c r="C381" s="3"/>
      <c r="D381" s="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3"/>
      <c r="C382" s="3"/>
      <c r="D382" s="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3"/>
      <c r="C383" s="3"/>
      <c r="D383" s="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3"/>
      <c r="C384" s="3"/>
      <c r="D384" s="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3"/>
      <c r="C385" s="3"/>
      <c r="D385" s="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3"/>
      <c r="C386" s="3"/>
      <c r="D386" s="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3"/>
      <c r="C387" s="3"/>
      <c r="D387" s="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3"/>
      <c r="C388" s="3"/>
      <c r="D388" s="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3"/>
      <c r="C389" s="3"/>
      <c r="D389" s="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3"/>
      <c r="C390" s="3"/>
      <c r="D390" s="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3"/>
      <c r="C391" s="3"/>
      <c r="D391" s="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3"/>
      <c r="C392" s="3"/>
      <c r="D392" s="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3"/>
      <c r="C393" s="3"/>
      <c r="D393" s="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3"/>
      <c r="C394" s="3"/>
      <c r="D394" s="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3"/>
      <c r="C395" s="3"/>
      <c r="D395" s="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3"/>
      <c r="C396" s="3"/>
      <c r="D396" s="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3"/>
      <c r="C397" s="3"/>
      <c r="D397" s="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3"/>
      <c r="C398" s="3"/>
      <c r="D398" s="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3"/>
      <c r="C399" s="3"/>
      <c r="D399" s="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3"/>
      <c r="C400" s="3"/>
      <c r="D400" s="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3"/>
      <c r="C401" s="3"/>
      <c r="D401" s="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3"/>
      <c r="C402" s="3"/>
      <c r="D402" s="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3"/>
      <c r="C403" s="3"/>
      <c r="D403" s="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3"/>
      <c r="C404" s="3"/>
      <c r="D404" s="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3"/>
      <c r="C405" s="3"/>
      <c r="D405" s="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3"/>
      <c r="C406" s="3"/>
      <c r="D406" s="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3"/>
      <c r="C407" s="3"/>
      <c r="D407" s="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3"/>
      <c r="C408" s="3"/>
      <c r="D408" s="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3"/>
      <c r="C409" s="3"/>
      <c r="D409" s="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3"/>
      <c r="C410" s="3"/>
      <c r="D410" s="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3"/>
      <c r="C411" s="3"/>
      <c r="D411" s="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3"/>
      <c r="C412" s="3"/>
      <c r="D412" s="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3"/>
      <c r="C413" s="3"/>
      <c r="D413" s="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3"/>
      <c r="C414" s="3"/>
      <c r="D414" s="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3"/>
      <c r="C415" s="3"/>
      <c r="D415" s="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3"/>
      <c r="C416" s="3"/>
      <c r="D416" s="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3"/>
      <c r="C417" s="3"/>
      <c r="D417" s="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3"/>
      <c r="C418" s="3"/>
      <c r="D418" s="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3"/>
      <c r="C419" s="3"/>
      <c r="D419" s="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3"/>
      <c r="C420" s="3"/>
      <c r="D420" s="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3"/>
      <c r="C421" s="3"/>
      <c r="D421" s="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3"/>
      <c r="C422" s="3"/>
      <c r="D422" s="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3"/>
      <c r="C423" s="3"/>
      <c r="D423" s="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3"/>
      <c r="C424" s="3"/>
      <c r="D424" s="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3"/>
      <c r="C425" s="3"/>
      <c r="D425" s="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3"/>
      <c r="C426" s="3"/>
      <c r="D426" s="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3"/>
      <c r="C427" s="3"/>
      <c r="D427" s="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3"/>
      <c r="C428" s="3"/>
      <c r="D428" s="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3"/>
      <c r="C429" s="3"/>
      <c r="D429" s="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3"/>
      <c r="C430" s="3"/>
      <c r="D430" s="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3"/>
      <c r="C431" s="3"/>
      <c r="D431" s="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3"/>
      <c r="C432" s="3"/>
      <c r="D432" s="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3"/>
      <c r="C433" s="3"/>
      <c r="D433" s="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3"/>
      <c r="C434" s="3"/>
      <c r="D434" s="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3"/>
      <c r="C435" s="3"/>
      <c r="D435" s="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3"/>
      <c r="C436" s="3"/>
      <c r="D436" s="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3"/>
      <c r="C437" s="3"/>
      <c r="D437" s="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3"/>
      <c r="C438" s="3"/>
      <c r="D438" s="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3"/>
      <c r="C439" s="3"/>
      <c r="D439" s="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3"/>
      <c r="C440" s="3"/>
      <c r="D440" s="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3"/>
      <c r="C441" s="3"/>
      <c r="D441" s="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3"/>
      <c r="C442" s="3"/>
      <c r="D442" s="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3"/>
      <c r="C443" s="3"/>
      <c r="D443" s="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3"/>
      <c r="C444" s="3"/>
      <c r="D444" s="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3"/>
      <c r="C445" s="3"/>
      <c r="D445" s="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3"/>
      <c r="C446" s="3"/>
      <c r="D446" s="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3"/>
      <c r="C447" s="3"/>
      <c r="D447" s="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3"/>
      <c r="C448" s="3"/>
      <c r="D448" s="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3"/>
      <c r="C449" s="3"/>
      <c r="D449" s="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3"/>
      <c r="C450" s="3"/>
      <c r="D450" s="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3"/>
      <c r="C451" s="3"/>
      <c r="D451" s="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3"/>
      <c r="C452" s="3"/>
      <c r="D452" s="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3"/>
      <c r="C453" s="3"/>
      <c r="D453" s="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3"/>
      <c r="C454" s="3"/>
      <c r="D454" s="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3"/>
      <c r="C455" s="3"/>
      <c r="D455" s="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3"/>
      <c r="C456" s="3"/>
      <c r="D456" s="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3"/>
      <c r="C457" s="3"/>
      <c r="D457" s="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3"/>
      <c r="C458" s="3"/>
      <c r="D458" s="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3"/>
      <c r="C459" s="3"/>
      <c r="D459" s="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3"/>
      <c r="C460" s="3"/>
      <c r="D460" s="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3"/>
      <c r="C461" s="3"/>
      <c r="D461" s="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3"/>
      <c r="C462" s="3"/>
      <c r="D462" s="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3"/>
      <c r="C463" s="3"/>
      <c r="D463" s="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3"/>
      <c r="C464" s="3"/>
      <c r="D464" s="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3"/>
      <c r="C465" s="3"/>
      <c r="D465" s="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3"/>
      <c r="C466" s="3"/>
      <c r="D466" s="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3"/>
      <c r="C467" s="3"/>
      <c r="D467" s="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3"/>
      <c r="C468" s="3"/>
      <c r="D468" s="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3"/>
      <c r="C469" s="3"/>
      <c r="D469" s="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3"/>
      <c r="C470" s="3"/>
      <c r="D470" s="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3"/>
      <c r="C471" s="3"/>
      <c r="D471" s="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3"/>
      <c r="C472" s="3"/>
      <c r="D472" s="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3"/>
      <c r="C473" s="3"/>
      <c r="D473" s="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3"/>
      <c r="C474" s="3"/>
      <c r="D474" s="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3"/>
      <c r="C475" s="3"/>
      <c r="D475" s="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3"/>
      <c r="C476" s="3"/>
      <c r="D476" s="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3"/>
      <c r="C477" s="3"/>
      <c r="D477" s="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3"/>
      <c r="C478" s="3"/>
      <c r="D478" s="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3"/>
      <c r="C479" s="3"/>
      <c r="D479" s="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3"/>
      <c r="C480" s="3"/>
      <c r="D480" s="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3"/>
      <c r="C481" s="3"/>
      <c r="D481" s="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3"/>
      <c r="C482" s="3"/>
      <c r="D482" s="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3"/>
      <c r="C483" s="3"/>
      <c r="D483" s="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3"/>
      <c r="C484" s="3"/>
      <c r="D484" s="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3"/>
      <c r="C485" s="3"/>
      <c r="D485" s="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3"/>
      <c r="C486" s="3"/>
      <c r="D486" s="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3"/>
      <c r="C487" s="3"/>
      <c r="D487" s="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3"/>
      <c r="C488" s="3"/>
      <c r="D488" s="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3"/>
      <c r="C489" s="3"/>
      <c r="D489" s="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3"/>
      <c r="C490" s="3"/>
      <c r="D490" s="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3"/>
      <c r="C491" s="3"/>
      <c r="D491" s="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3"/>
      <c r="C492" s="3"/>
      <c r="D492" s="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3"/>
      <c r="C493" s="3"/>
      <c r="D493" s="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3"/>
      <c r="C494" s="3"/>
      <c r="D494" s="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3"/>
      <c r="C495" s="3"/>
      <c r="D495" s="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3"/>
      <c r="C496" s="3"/>
      <c r="D496" s="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3"/>
      <c r="C497" s="3"/>
      <c r="D497" s="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3"/>
      <c r="C498" s="3"/>
      <c r="D498" s="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3"/>
      <c r="C499" s="3"/>
      <c r="D499" s="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3"/>
      <c r="C500" s="3"/>
      <c r="D500" s="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3"/>
      <c r="C501" s="3"/>
      <c r="D501" s="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3"/>
      <c r="C502" s="3"/>
      <c r="D502" s="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3"/>
      <c r="C503" s="3"/>
      <c r="D503" s="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3"/>
      <c r="C504" s="3"/>
      <c r="D504" s="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3"/>
      <c r="C505" s="3"/>
      <c r="D505" s="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3"/>
      <c r="C506" s="3"/>
      <c r="D506" s="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3"/>
      <c r="C507" s="3"/>
      <c r="D507" s="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3"/>
      <c r="C508" s="3"/>
      <c r="D508" s="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3"/>
      <c r="C509" s="3"/>
      <c r="D509" s="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3"/>
      <c r="C510" s="3"/>
      <c r="D510" s="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3"/>
      <c r="C511" s="3"/>
      <c r="D511" s="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3"/>
      <c r="C512" s="3"/>
      <c r="D512" s="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3"/>
      <c r="C513" s="3"/>
      <c r="D513" s="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3"/>
      <c r="C514" s="3"/>
      <c r="D514" s="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3"/>
      <c r="C515" s="3"/>
      <c r="D515" s="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3"/>
      <c r="C516" s="3"/>
      <c r="D516" s="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3"/>
      <c r="C517" s="3"/>
      <c r="D517" s="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3"/>
      <c r="C518" s="3"/>
      <c r="D518" s="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3"/>
      <c r="C519" s="3"/>
      <c r="D519" s="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3"/>
      <c r="C520" s="3"/>
      <c r="D520" s="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3"/>
      <c r="C521" s="3"/>
      <c r="D521" s="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3"/>
      <c r="C522" s="3"/>
      <c r="D522" s="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3"/>
      <c r="C523" s="3"/>
      <c r="D523" s="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3"/>
      <c r="C524" s="3"/>
      <c r="D524" s="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3"/>
      <c r="C525" s="3"/>
      <c r="D525" s="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3"/>
      <c r="C526" s="3"/>
      <c r="D526" s="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3"/>
      <c r="C527" s="3"/>
      <c r="D527" s="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3"/>
      <c r="C528" s="3"/>
      <c r="D528" s="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3"/>
      <c r="C529" s="3"/>
      <c r="D529" s="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3"/>
      <c r="C530" s="3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3"/>
      <c r="C531" s="3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3"/>
      <c r="C532" s="3"/>
      <c r="D532" s="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3"/>
      <c r="C533" s="3"/>
      <c r="D533" s="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3"/>
      <c r="C534" s="3"/>
      <c r="D534" s="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3"/>
      <c r="C535" s="3"/>
      <c r="D535" s="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3"/>
      <c r="C536" s="3"/>
      <c r="D536" s="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3"/>
      <c r="C537" s="3"/>
      <c r="D537" s="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3"/>
      <c r="C538" s="3"/>
      <c r="D538" s="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3"/>
      <c r="C539" s="3"/>
      <c r="D539" s="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3"/>
      <c r="C540" s="3"/>
      <c r="D540" s="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3"/>
      <c r="C541" s="3"/>
      <c r="D541" s="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3"/>
      <c r="C542" s="3"/>
      <c r="D542" s="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3"/>
      <c r="C543" s="3"/>
      <c r="D543" s="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3"/>
      <c r="C544" s="3"/>
      <c r="D544" s="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3"/>
      <c r="C545" s="3"/>
      <c r="D545" s="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3"/>
      <c r="C546" s="3"/>
      <c r="D546" s="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3"/>
      <c r="C547" s="3"/>
      <c r="D547" s="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3"/>
      <c r="C548" s="3"/>
      <c r="D548" s="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3"/>
      <c r="C549" s="3"/>
      <c r="D549" s="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3"/>
      <c r="C550" s="3"/>
      <c r="D550" s="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3"/>
      <c r="C551" s="3"/>
      <c r="D551" s="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3"/>
      <c r="C552" s="3"/>
      <c r="D552" s="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3"/>
      <c r="C553" s="3"/>
      <c r="D553" s="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3"/>
      <c r="C554" s="3"/>
      <c r="D554" s="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3"/>
      <c r="C555" s="3"/>
      <c r="D555" s="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3"/>
      <c r="C556" s="3"/>
      <c r="D556" s="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3"/>
      <c r="C557" s="3"/>
      <c r="D557" s="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3"/>
      <c r="C558" s="3"/>
      <c r="D558" s="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3"/>
      <c r="C559" s="3"/>
      <c r="D559" s="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3"/>
      <c r="C560" s="3"/>
      <c r="D560" s="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3"/>
      <c r="C561" s="3"/>
      <c r="D561" s="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3"/>
      <c r="C562" s="3"/>
      <c r="D562" s="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3"/>
      <c r="C563" s="3"/>
      <c r="D563" s="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3"/>
      <c r="C564" s="3"/>
      <c r="D564" s="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3"/>
      <c r="C565" s="3"/>
      <c r="D565" s="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3"/>
      <c r="C566" s="3"/>
      <c r="D566" s="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3"/>
      <c r="C567" s="3"/>
      <c r="D567" s="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3"/>
      <c r="C568" s="3"/>
      <c r="D568" s="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3"/>
      <c r="C569" s="3"/>
      <c r="D569" s="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3"/>
      <c r="C570" s="3"/>
      <c r="D570" s="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3"/>
      <c r="C571" s="3"/>
      <c r="D571" s="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3"/>
      <c r="C572" s="3"/>
      <c r="D572" s="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3"/>
      <c r="C573" s="3"/>
      <c r="D573" s="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3"/>
      <c r="C574" s="3"/>
      <c r="D574" s="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3"/>
      <c r="C575" s="3"/>
      <c r="D575" s="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3"/>
      <c r="C576" s="3"/>
      <c r="D576" s="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3"/>
      <c r="C577" s="3"/>
      <c r="D577" s="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3"/>
      <c r="C578" s="3"/>
      <c r="D578" s="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3"/>
      <c r="C579" s="3"/>
      <c r="D579" s="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3"/>
      <c r="C580" s="3"/>
      <c r="D580" s="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3"/>
      <c r="C581" s="3"/>
      <c r="D581" s="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3"/>
      <c r="C582" s="3"/>
      <c r="D582" s="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3"/>
      <c r="C583" s="3"/>
      <c r="D583" s="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3"/>
      <c r="C584" s="3"/>
      <c r="D584" s="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3"/>
      <c r="C585" s="3"/>
      <c r="D585" s="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3"/>
      <c r="C586" s="3"/>
      <c r="D586" s="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3"/>
      <c r="C587" s="3"/>
      <c r="D587" s="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3"/>
      <c r="C588" s="3"/>
      <c r="D588" s="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3"/>
      <c r="C589" s="3"/>
      <c r="D589" s="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3"/>
      <c r="C590" s="3"/>
      <c r="D590" s="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3"/>
      <c r="C591" s="3"/>
      <c r="D591" s="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3"/>
      <c r="C592" s="3"/>
      <c r="D592" s="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3"/>
      <c r="C593" s="3"/>
      <c r="D593" s="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3"/>
      <c r="C594" s="3"/>
      <c r="D594" s="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3"/>
      <c r="C595" s="3"/>
      <c r="D595" s="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3"/>
      <c r="C596" s="3"/>
      <c r="D596" s="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3"/>
      <c r="C597" s="3"/>
      <c r="D597" s="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3"/>
      <c r="C598" s="3"/>
      <c r="D598" s="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3"/>
      <c r="C599" s="3"/>
      <c r="D599" s="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3"/>
      <c r="C600" s="3"/>
      <c r="D600" s="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3"/>
      <c r="C601" s="3"/>
      <c r="D601" s="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3"/>
      <c r="C602" s="3"/>
      <c r="D602" s="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3"/>
      <c r="C603" s="3"/>
      <c r="D603" s="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3"/>
      <c r="C604" s="3"/>
      <c r="D604" s="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3"/>
      <c r="C605" s="3"/>
      <c r="D605" s="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3"/>
      <c r="C606" s="3"/>
      <c r="D606" s="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3"/>
      <c r="C607" s="3"/>
      <c r="D607" s="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3"/>
      <c r="C608" s="3"/>
      <c r="D608" s="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3"/>
      <c r="C609" s="3"/>
      <c r="D609" s="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3"/>
      <c r="C610" s="3"/>
      <c r="D610" s="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3"/>
      <c r="C611" s="3"/>
      <c r="D611" s="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3"/>
      <c r="C612" s="3"/>
      <c r="D612" s="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3"/>
      <c r="C613" s="3"/>
      <c r="D613" s="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3"/>
      <c r="C614" s="3"/>
      <c r="D614" s="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3"/>
      <c r="C615" s="3"/>
      <c r="D615" s="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3"/>
      <c r="C616" s="3"/>
      <c r="D616" s="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3"/>
      <c r="C617" s="3"/>
      <c r="D617" s="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3"/>
      <c r="C618" s="3"/>
      <c r="D618" s="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3"/>
      <c r="C619" s="3"/>
      <c r="D619" s="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3"/>
      <c r="C620" s="3"/>
      <c r="D620" s="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3"/>
      <c r="C621" s="3"/>
      <c r="D621" s="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3"/>
      <c r="C622" s="3"/>
      <c r="D622" s="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3"/>
      <c r="C623" s="3"/>
      <c r="D623" s="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3"/>
      <c r="C624" s="3"/>
      <c r="D624" s="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3"/>
      <c r="C625" s="3"/>
      <c r="D625" s="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3"/>
      <c r="C626" s="3"/>
      <c r="D626" s="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3"/>
      <c r="C627" s="3"/>
      <c r="D627" s="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3"/>
      <c r="C628" s="3"/>
      <c r="D628" s="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3"/>
      <c r="C629" s="3"/>
      <c r="D629" s="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3"/>
      <c r="C630" s="3"/>
      <c r="D630" s="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3"/>
      <c r="C631" s="3"/>
      <c r="D631" s="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3"/>
      <c r="C632" s="3"/>
      <c r="D632" s="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3"/>
      <c r="C633" s="3"/>
      <c r="D633" s="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3"/>
      <c r="C634" s="3"/>
      <c r="D634" s="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3"/>
      <c r="C635" s="3"/>
      <c r="D635" s="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3"/>
      <c r="C636" s="3"/>
      <c r="D636" s="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3"/>
      <c r="C637" s="3"/>
      <c r="D637" s="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3"/>
      <c r="C638" s="3"/>
      <c r="D638" s="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3"/>
      <c r="C639" s="3"/>
      <c r="D639" s="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3"/>
      <c r="C640" s="3"/>
      <c r="D640" s="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3"/>
      <c r="C641" s="3"/>
      <c r="D641" s="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3"/>
      <c r="C642" s="3"/>
      <c r="D642" s="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3"/>
      <c r="C643" s="3"/>
      <c r="D643" s="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3"/>
      <c r="C644" s="3"/>
      <c r="D644" s="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3"/>
      <c r="C645" s="3"/>
      <c r="D645" s="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3"/>
      <c r="C646" s="3"/>
      <c r="D646" s="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3"/>
      <c r="C647" s="3"/>
      <c r="D647" s="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3"/>
      <c r="C648" s="3"/>
      <c r="D648" s="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3"/>
      <c r="C649" s="3"/>
      <c r="D649" s="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3"/>
      <c r="C650" s="3"/>
      <c r="D650" s="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3"/>
      <c r="C651" s="3"/>
      <c r="D651" s="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3"/>
      <c r="C652" s="3"/>
      <c r="D652" s="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3"/>
      <c r="C653" s="3"/>
      <c r="D653" s="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3"/>
      <c r="C654" s="3"/>
      <c r="D654" s="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3"/>
      <c r="C655" s="3"/>
      <c r="D655" s="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3"/>
      <c r="C656" s="3"/>
      <c r="D656" s="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3"/>
      <c r="C657" s="3"/>
      <c r="D657" s="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3"/>
      <c r="C658" s="3"/>
      <c r="D658" s="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3"/>
      <c r="C659" s="3"/>
      <c r="D659" s="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3"/>
      <c r="C660" s="3"/>
      <c r="D660" s="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3"/>
      <c r="C661" s="3"/>
      <c r="D661" s="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3"/>
      <c r="C662" s="3"/>
      <c r="D662" s="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3"/>
      <c r="C663" s="3"/>
      <c r="D663" s="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3"/>
      <c r="C664" s="3"/>
      <c r="D664" s="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3"/>
      <c r="C665" s="3"/>
      <c r="D665" s="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3"/>
      <c r="C666" s="3"/>
      <c r="D666" s="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3"/>
      <c r="C667" s="3"/>
      <c r="D667" s="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3"/>
      <c r="C668" s="3"/>
      <c r="D668" s="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3"/>
      <c r="C669" s="3"/>
      <c r="D669" s="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3"/>
      <c r="C670" s="3"/>
      <c r="D670" s="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3"/>
      <c r="C671" s="3"/>
      <c r="D671" s="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3"/>
      <c r="C672" s="3"/>
      <c r="D672" s="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3"/>
      <c r="C673" s="3"/>
      <c r="D673" s="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3"/>
      <c r="C674" s="3"/>
      <c r="D674" s="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3"/>
      <c r="C675" s="3"/>
      <c r="D675" s="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3"/>
      <c r="C676" s="3"/>
      <c r="D676" s="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3"/>
      <c r="C677" s="3"/>
      <c r="D677" s="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3"/>
      <c r="C678" s="3"/>
      <c r="D678" s="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3"/>
      <c r="C679" s="3"/>
      <c r="D679" s="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3"/>
      <c r="C680" s="3"/>
      <c r="D680" s="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3"/>
      <c r="C681" s="3"/>
      <c r="D681" s="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3"/>
      <c r="C682" s="3"/>
      <c r="D682" s="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3"/>
      <c r="C683" s="3"/>
      <c r="D683" s="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3"/>
      <c r="C684" s="3"/>
      <c r="D684" s="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3"/>
      <c r="C685" s="3"/>
      <c r="D685" s="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3"/>
      <c r="C686" s="3"/>
      <c r="D686" s="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3"/>
      <c r="C687" s="3"/>
      <c r="D687" s="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3"/>
      <c r="C688" s="3"/>
      <c r="D688" s="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3"/>
      <c r="C689" s="3"/>
      <c r="D689" s="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3"/>
      <c r="C690" s="3"/>
      <c r="D690" s="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3"/>
      <c r="C691" s="3"/>
      <c r="D691" s="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3"/>
      <c r="C692" s="3"/>
      <c r="D692" s="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3"/>
      <c r="C693" s="3"/>
      <c r="D693" s="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3"/>
      <c r="C694" s="3"/>
      <c r="D694" s="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3"/>
      <c r="C695" s="3"/>
      <c r="D695" s="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3"/>
      <c r="C696" s="3"/>
      <c r="D696" s="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3"/>
      <c r="C697" s="3"/>
      <c r="D697" s="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3"/>
      <c r="C698" s="3"/>
      <c r="D698" s="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3"/>
      <c r="C699" s="3"/>
      <c r="D699" s="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3"/>
      <c r="C700" s="3"/>
      <c r="D700" s="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3"/>
      <c r="C701" s="3"/>
      <c r="D701" s="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3"/>
      <c r="C702" s="3"/>
      <c r="D702" s="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3"/>
      <c r="C703" s="3"/>
      <c r="D703" s="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3"/>
      <c r="C704" s="3"/>
      <c r="D704" s="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3"/>
      <c r="C705" s="3"/>
      <c r="D705" s="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3"/>
      <c r="C706" s="3"/>
      <c r="D706" s="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3"/>
      <c r="C707" s="3"/>
      <c r="D707" s="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3"/>
      <c r="C708" s="3"/>
      <c r="D708" s="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3"/>
      <c r="C709" s="3"/>
      <c r="D709" s="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3"/>
      <c r="C710" s="3"/>
      <c r="D710" s="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3"/>
      <c r="C711" s="3"/>
      <c r="D711" s="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3"/>
      <c r="C712" s="3"/>
      <c r="D712" s="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3"/>
      <c r="C713" s="3"/>
      <c r="D713" s="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3"/>
      <c r="C714" s="3"/>
      <c r="D714" s="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3"/>
      <c r="C715" s="3"/>
      <c r="D715" s="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3"/>
      <c r="C716" s="3"/>
      <c r="D716" s="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3"/>
      <c r="C717" s="3"/>
      <c r="D717" s="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3"/>
      <c r="C718" s="3"/>
      <c r="D718" s="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3"/>
      <c r="C719" s="3"/>
      <c r="D719" s="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3"/>
      <c r="C720" s="3"/>
      <c r="D720" s="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3"/>
      <c r="C721" s="3"/>
      <c r="D721" s="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3"/>
      <c r="C722" s="3"/>
      <c r="D722" s="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3"/>
      <c r="C723" s="3"/>
      <c r="D723" s="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3"/>
      <c r="C724" s="3"/>
      <c r="D724" s="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3"/>
      <c r="C725" s="3"/>
      <c r="D725" s="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3"/>
      <c r="C726" s="3"/>
      <c r="D726" s="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3"/>
      <c r="C727" s="3"/>
      <c r="D727" s="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3"/>
      <c r="C728" s="3"/>
      <c r="D728" s="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3"/>
      <c r="C729" s="3"/>
      <c r="D729" s="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3"/>
      <c r="C730" s="3"/>
      <c r="D730" s="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3"/>
      <c r="C731" s="3"/>
      <c r="D731" s="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3"/>
      <c r="C732" s="3"/>
      <c r="D732" s="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3"/>
      <c r="C733" s="3"/>
      <c r="D733" s="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3"/>
      <c r="C734" s="3"/>
      <c r="D734" s="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3"/>
      <c r="C735" s="3"/>
      <c r="D735" s="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3"/>
      <c r="C736" s="3"/>
      <c r="D736" s="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3"/>
      <c r="C737" s="3"/>
      <c r="D737" s="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3"/>
      <c r="C738" s="3"/>
      <c r="D738" s="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3"/>
      <c r="C739" s="3"/>
      <c r="D739" s="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3"/>
      <c r="C740" s="3"/>
      <c r="D740" s="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3"/>
      <c r="C741" s="3"/>
      <c r="D741" s="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3"/>
      <c r="C742" s="3"/>
      <c r="D742" s="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3"/>
      <c r="C743" s="3"/>
      <c r="D743" s="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3"/>
      <c r="C744" s="3"/>
      <c r="D744" s="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3"/>
      <c r="C745" s="3"/>
      <c r="D745" s="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3"/>
      <c r="C746" s="3"/>
      <c r="D746" s="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3"/>
      <c r="C747" s="3"/>
      <c r="D747" s="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3"/>
      <c r="C748" s="3"/>
      <c r="D748" s="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3"/>
      <c r="C749" s="3"/>
      <c r="D749" s="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3"/>
      <c r="C750" s="3"/>
      <c r="D750" s="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3"/>
      <c r="C751" s="3"/>
      <c r="D751" s="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3"/>
      <c r="C752" s="3"/>
      <c r="D752" s="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3"/>
      <c r="C753" s="3"/>
      <c r="D753" s="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3"/>
      <c r="C754" s="3"/>
      <c r="D754" s="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3"/>
      <c r="C755" s="3"/>
      <c r="D755" s="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3"/>
      <c r="C756" s="3"/>
      <c r="D756" s="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3"/>
      <c r="C757" s="3"/>
      <c r="D757" s="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3"/>
      <c r="C758" s="3"/>
      <c r="D758" s="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3"/>
      <c r="C759" s="3"/>
      <c r="D759" s="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3"/>
      <c r="C760" s="3"/>
      <c r="D760" s="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3"/>
      <c r="C761" s="3"/>
      <c r="D761" s="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3"/>
      <c r="C762" s="3"/>
      <c r="D762" s="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3"/>
      <c r="C763" s="3"/>
      <c r="D763" s="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3"/>
      <c r="C764" s="3"/>
      <c r="D764" s="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3"/>
      <c r="C765" s="3"/>
      <c r="D765" s="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3"/>
      <c r="C766" s="3"/>
      <c r="D766" s="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3"/>
      <c r="C767" s="3"/>
      <c r="D767" s="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3"/>
      <c r="C768" s="3"/>
      <c r="D768" s="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3"/>
      <c r="C769" s="3"/>
      <c r="D769" s="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3"/>
      <c r="C770" s="3"/>
      <c r="D770" s="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3"/>
      <c r="C771" s="3"/>
      <c r="D771" s="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3"/>
      <c r="C772" s="3"/>
      <c r="D772" s="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3"/>
      <c r="C773" s="3"/>
      <c r="D773" s="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3"/>
      <c r="C774" s="3"/>
      <c r="D774" s="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3"/>
      <c r="C775" s="3"/>
      <c r="D775" s="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3"/>
      <c r="C776" s="3"/>
      <c r="D776" s="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3"/>
      <c r="C777" s="3"/>
      <c r="D777" s="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3"/>
      <c r="C778" s="3"/>
      <c r="D778" s="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3"/>
      <c r="C779" s="3"/>
      <c r="D779" s="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3"/>
      <c r="C780" s="3"/>
      <c r="D780" s="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3"/>
      <c r="C781" s="3"/>
      <c r="D781" s="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3"/>
      <c r="C782" s="3"/>
      <c r="D782" s="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3"/>
      <c r="C783" s="3"/>
      <c r="D783" s="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3"/>
      <c r="C784" s="3"/>
      <c r="D784" s="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3"/>
      <c r="C785" s="3"/>
      <c r="D785" s="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3"/>
      <c r="C786" s="3"/>
      <c r="D786" s="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3"/>
      <c r="C787" s="3"/>
      <c r="D787" s="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3"/>
      <c r="C788" s="3"/>
      <c r="D788" s="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3"/>
      <c r="C789" s="3"/>
      <c r="D789" s="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3"/>
      <c r="C790" s="3"/>
      <c r="D790" s="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3"/>
      <c r="C791" s="3"/>
      <c r="D791" s="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3"/>
      <c r="C792" s="3"/>
      <c r="D792" s="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3"/>
      <c r="C793" s="3"/>
      <c r="D793" s="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3"/>
      <c r="C794" s="3"/>
      <c r="D794" s="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3"/>
      <c r="C795" s="3"/>
      <c r="D795" s="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3"/>
      <c r="C796" s="3"/>
      <c r="D796" s="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3"/>
      <c r="C797" s="3"/>
      <c r="D797" s="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3"/>
      <c r="C798" s="3"/>
      <c r="D798" s="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3"/>
      <c r="C799" s="3"/>
      <c r="D799" s="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3"/>
      <c r="C800" s="3"/>
      <c r="D800" s="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3"/>
      <c r="C801" s="3"/>
      <c r="D801" s="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3"/>
      <c r="C802" s="3"/>
      <c r="D802" s="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3"/>
      <c r="C803" s="3"/>
      <c r="D803" s="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3"/>
      <c r="C804" s="3"/>
      <c r="D804" s="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3"/>
      <c r="C805" s="3"/>
      <c r="D805" s="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3"/>
      <c r="C806" s="3"/>
      <c r="D806" s="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3"/>
      <c r="C807" s="3"/>
      <c r="D807" s="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3"/>
      <c r="C808" s="3"/>
      <c r="D808" s="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3"/>
      <c r="C809" s="3"/>
      <c r="D809" s="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3"/>
      <c r="C810" s="3"/>
      <c r="D810" s="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3"/>
      <c r="C811" s="3"/>
      <c r="D811" s="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3"/>
      <c r="C812" s="3"/>
      <c r="D812" s="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3"/>
      <c r="C813" s="3"/>
      <c r="D813" s="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3"/>
      <c r="C814" s="3"/>
      <c r="D814" s="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3"/>
      <c r="C815" s="3"/>
      <c r="D815" s="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3"/>
      <c r="C816" s="3"/>
      <c r="D816" s="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3"/>
      <c r="C817" s="3"/>
      <c r="D817" s="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3"/>
      <c r="C818" s="3"/>
      <c r="D818" s="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3"/>
      <c r="C819" s="3"/>
      <c r="D819" s="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3"/>
      <c r="C820" s="3"/>
      <c r="D820" s="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3"/>
      <c r="C821" s="3"/>
      <c r="D821" s="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3"/>
      <c r="C822" s="3"/>
      <c r="D822" s="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3"/>
      <c r="C823" s="3"/>
      <c r="D823" s="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3"/>
      <c r="C824" s="3"/>
      <c r="D824" s="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3"/>
      <c r="C825" s="3"/>
      <c r="D825" s="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3"/>
      <c r="C826" s="3"/>
      <c r="D826" s="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3"/>
      <c r="C827" s="3"/>
      <c r="D827" s="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3"/>
      <c r="C828" s="3"/>
      <c r="D828" s="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3"/>
      <c r="C829" s="3"/>
      <c r="D829" s="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3"/>
      <c r="C830" s="3"/>
      <c r="D830" s="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3"/>
      <c r="C831" s="3"/>
      <c r="D831" s="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3"/>
      <c r="C832" s="3"/>
      <c r="D832" s="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3"/>
      <c r="C833" s="3"/>
      <c r="D833" s="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3"/>
      <c r="C834" s="3"/>
      <c r="D834" s="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3"/>
      <c r="C835" s="3"/>
      <c r="D835" s="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3"/>
      <c r="C836" s="3"/>
      <c r="D836" s="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3"/>
      <c r="C837" s="3"/>
      <c r="D837" s="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3"/>
      <c r="C838" s="3"/>
      <c r="D838" s="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3"/>
      <c r="C839" s="3"/>
      <c r="D839" s="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3"/>
      <c r="C840" s="3"/>
      <c r="D840" s="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3"/>
      <c r="C841" s="3"/>
      <c r="D841" s="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3"/>
      <c r="C842" s="3"/>
      <c r="D842" s="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3"/>
      <c r="C843" s="3"/>
      <c r="D843" s="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3"/>
      <c r="C844" s="3"/>
      <c r="D844" s="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3"/>
      <c r="C845" s="3"/>
      <c r="D845" s="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3"/>
      <c r="C846" s="3"/>
      <c r="D846" s="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3"/>
      <c r="C847" s="3"/>
      <c r="D847" s="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3"/>
      <c r="C848" s="3"/>
      <c r="D848" s="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3"/>
      <c r="C849" s="3"/>
      <c r="D849" s="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3"/>
      <c r="C850" s="3"/>
      <c r="D850" s="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3"/>
      <c r="C851" s="3"/>
      <c r="D851" s="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3"/>
      <c r="C852" s="3"/>
      <c r="D852" s="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3"/>
      <c r="C853" s="3"/>
      <c r="D853" s="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3"/>
      <c r="C854" s="3"/>
      <c r="D854" s="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3"/>
      <c r="C855" s="3"/>
      <c r="D855" s="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3"/>
      <c r="C856" s="3"/>
      <c r="D856" s="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3"/>
      <c r="C857" s="3"/>
      <c r="D857" s="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3"/>
      <c r="C858" s="3"/>
      <c r="D858" s="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3"/>
      <c r="C859" s="3"/>
      <c r="D859" s="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3"/>
      <c r="C860" s="3"/>
      <c r="D860" s="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3"/>
      <c r="C861" s="3"/>
      <c r="D861" s="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3"/>
      <c r="C862" s="3"/>
      <c r="D862" s="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3"/>
      <c r="C863" s="3"/>
      <c r="D863" s="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3"/>
      <c r="C864" s="3"/>
      <c r="D864" s="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3"/>
      <c r="C865" s="3"/>
      <c r="D865" s="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3"/>
      <c r="C866" s="3"/>
      <c r="D866" s="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3"/>
      <c r="C867" s="3"/>
      <c r="D867" s="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3"/>
      <c r="C868" s="3"/>
      <c r="D868" s="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3"/>
      <c r="C869" s="3"/>
      <c r="D869" s="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3"/>
      <c r="C870" s="3"/>
      <c r="D870" s="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3"/>
      <c r="C871" s="3"/>
      <c r="D871" s="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3"/>
      <c r="C872" s="3"/>
      <c r="D872" s="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3"/>
      <c r="C873" s="3"/>
      <c r="D873" s="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3"/>
      <c r="C874" s="3"/>
      <c r="D874" s="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3"/>
      <c r="C875" s="3"/>
      <c r="D875" s="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3"/>
      <c r="C876" s="3"/>
      <c r="D876" s="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3"/>
      <c r="C877" s="3"/>
      <c r="D877" s="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3"/>
      <c r="C878" s="3"/>
      <c r="D878" s="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3"/>
      <c r="C879" s="3"/>
      <c r="D879" s="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3"/>
      <c r="C880" s="3"/>
      <c r="D880" s="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3"/>
      <c r="C881" s="3"/>
      <c r="D881" s="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3"/>
      <c r="C882" s="3"/>
      <c r="D882" s="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3"/>
      <c r="C883" s="3"/>
      <c r="D883" s="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3"/>
      <c r="C884" s="3"/>
      <c r="D884" s="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3"/>
      <c r="C885" s="3"/>
      <c r="D885" s="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3"/>
      <c r="C886" s="3"/>
      <c r="D886" s="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3"/>
      <c r="C887" s="3"/>
      <c r="D887" s="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3"/>
      <c r="C888" s="3"/>
      <c r="D888" s="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3"/>
      <c r="C889" s="3"/>
      <c r="D889" s="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3"/>
      <c r="C890" s="3"/>
      <c r="D890" s="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3"/>
      <c r="C891" s="3"/>
      <c r="D891" s="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3"/>
      <c r="C892" s="3"/>
      <c r="D892" s="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3"/>
      <c r="C893" s="3"/>
      <c r="D893" s="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3"/>
      <c r="C894" s="3"/>
      <c r="D894" s="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3"/>
      <c r="C895" s="3"/>
      <c r="D895" s="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3"/>
      <c r="C896" s="3"/>
      <c r="D896" s="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3"/>
      <c r="C897" s="3"/>
      <c r="D897" s="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3"/>
      <c r="C898" s="3"/>
      <c r="D898" s="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3"/>
      <c r="C899" s="3"/>
      <c r="D899" s="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3"/>
      <c r="C900" s="3"/>
      <c r="D900" s="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3"/>
      <c r="C901" s="3"/>
      <c r="D901" s="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3"/>
      <c r="C902" s="3"/>
      <c r="D902" s="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3"/>
      <c r="C903" s="3"/>
      <c r="D903" s="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3"/>
      <c r="C904" s="3"/>
      <c r="D904" s="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3"/>
      <c r="C905" s="3"/>
      <c r="D905" s="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3"/>
      <c r="C906" s="3"/>
      <c r="D906" s="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3"/>
      <c r="C907" s="3"/>
      <c r="D907" s="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3"/>
      <c r="C908" s="3"/>
      <c r="D908" s="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3"/>
      <c r="C909" s="3"/>
      <c r="D909" s="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3"/>
      <c r="C910" s="3"/>
      <c r="D910" s="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3"/>
      <c r="C911" s="3"/>
      <c r="D911" s="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3"/>
      <c r="C912" s="3"/>
      <c r="D912" s="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3"/>
      <c r="C913" s="3"/>
      <c r="D913" s="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3"/>
      <c r="C914" s="3"/>
      <c r="D914" s="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3"/>
      <c r="C915" s="3"/>
      <c r="D915" s="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3"/>
      <c r="C916" s="3"/>
      <c r="D916" s="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3"/>
      <c r="C917" s="3"/>
      <c r="D917" s="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3"/>
      <c r="C918" s="3"/>
      <c r="D918" s="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3"/>
      <c r="C919" s="3"/>
      <c r="D919" s="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3"/>
      <c r="C920" s="3"/>
      <c r="D920" s="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3"/>
      <c r="C921" s="3"/>
      <c r="D921" s="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3"/>
      <c r="C922" s="3"/>
      <c r="D922" s="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3"/>
      <c r="C923" s="3"/>
      <c r="D923" s="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3"/>
      <c r="C924" s="3"/>
      <c r="D924" s="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3"/>
      <c r="C925" s="3"/>
      <c r="D925" s="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3"/>
      <c r="C926" s="3"/>
      <c r="D926" s="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3"/>
      <c r="C927" s="3"/>
      <c r="D927" s="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3"/>
      <c r="C928" s="3"/>
      <c r="D928" s="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3"/>
      <c r="C929" s="3"/>
      <c r="D929" s="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3"/>
      <c r="C930" s="3"/>
      <c r="D930" s="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3"/>
      <c r="C931" s="3"/>
      <c r="D931" s="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3"/>
      <c r="C932" s="3"/>
      <c r="D932" s="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3"/>
      <c r="C933" s="3"/>
      <c r="D933" s="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3"/>
      <c r="C934" s="3"/>
      <c r="D934" s="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3"/>
      <c r="C935" s="3"/>
      <c r="D935" s="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3"/>
      <c r="C936" s="3"/>
      <c r="D936" s="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3"/>
      <c r="C937" s="3"/>
      <c r="D937" s="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3"/>
      <c r="C938" s="3"/>
      <c r="D938" s="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3"/>
      <c r="C939" s="3"/>
      <c r="D939" s="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3"/>
      <c r="C940" s="3"/>
      <c r="D940" s="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3"/>
      <c r="C941" s="3"/>
      <c r="D941" s="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3"/>
      <c r="C942" s="3"/>
      <c r="D942" s="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3"/>
      <c r="C943" s="3"/>
      <c r="D943" s="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3"/>
      <c r="C944" s="3"/>
      <c r="D944" s="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3"/>
      <c r="C945" s="3"/>
      <c r="D945" s="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3"/>
      <c r="C946" s="3"/>
      <c r="D946" s="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3"/>
      <c r="C947" s="3"/>
      <c r="D947" s="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3"/>
      <c r="C948" s="3"/>
      <c r="D948" s="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3"/>
      <c r="C949" s="3"/>
      <c r="D949" s="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3"/>
      <c r="C950" s="3"/>
      <c r="D950" s="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3"/>
      <c r="C951" s="3"/>
      <c r="D951" s="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3"/>
      <c r="C952" s="3"/>
      <c r="D952" s="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3"/>
      <c r="C953" s="3"/>
      <c r="D953" s="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3"/>
      <c r="C954" s="3"/>
      <c r="D954" s="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3"/>
      <c r="C955" s="3"/>
      <c r="D955" s="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3"/>
      <c r="C956" s="3"/>
      <c r="D956" s="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3"/>
      <c r="C957" s="3"/>
      <c r="D957" s="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3"/>
      <c r="C958" s="3"/>
      <c r="D958" s="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3"/>
      <c r="C959" s="3"/>
      <c r="D959" s="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3"/>
      <c r="C960" s="3"/>
      <c r="D960" s="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3"/>
      <c r="C961" s="3"/>
      <c r="D961" s="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3"/>
      <c r="C962" s="3"/>
      <c r="D962" s="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3"/>
      <c r="C963" s="3"/>
      <c r="D963" s="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3"/>
      <c r="C964" s="3"/>
      <c r="D964" s="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3"/>
      <c r="C965" s="3"/>
      <c r="D965" s="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3"/>
      <c r="C966" s="3"/>
      <c r="D966" s="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3"/>
      <c r="C967" s="3"/>
      <c r="D967" s="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3"/>
      <c r="C968" s="3"/>
      <c r="D968" s="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3"/>
      <c r="C969" s="3"/>
      <c r="D969" s="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3"/>
      <c r="C970" s="3"/>
      <c r="D970" s="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3"/>
      <c r="C971" s="3"/>
      <c r="D971" s="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3"/>
      <c r="C972" s="3"/>
      <c r="D972" s="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3"/>
      <c r="C973" s="3"/>
      <c r="D973" s="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3"/>
      <c r="C974" s="3"/>
      <c r="D974" s="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3"/>
      <c r="C975" s="3"/>
      <c r="D975" s="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3"/>
      <c r="C976" s="3"/>
      <c r="D976" s="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3"/>
      <c r="C977" s="3"/>
      <c r="D977" s="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3"/>
      <c r="C978" s="3"/>
      <c r="D978" s="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3"/>
      <c r="C979" s="3"/>
      <c r="D979" s="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3"/>
      <c r="C980" s="3"/>
      <c r="D980" s="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3"/>
      <c r="C981" s="3"/>
      <c r="D981" s="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3"/>
      <c r="C982" s="3"/>
      <c r="D982" s="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3"/>
      <c r="C983" s="3"/>
      <c r="D983" s="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3"/>
      <c r="C984" s="3"/>
      <c r="D984" s="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3"/>
      <c r="C985" s="3"/>
      <c r="D985" s="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3"/>
      <c r="C986" s="3"/>
      <c r="D986" s="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3"/>
      <c r="C987" s="3"/>
      <c r="D987" s="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3"/>
      <c r="C988" s="3"/>
      <c r="D988" s="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3"/>
      <c r="C989" s="3"/>
      <c r="D989" s="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3"/>
      <c r="C990" s="3"/>
      <c r="D990" s="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3"/>
      <c r="C991" s="3"/>
      <c r="D991" s="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3"/>
      <c r="C992" s="3"/>
      <c r="D992" s="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3"/>
      <c r="C993" s="3"/>
      <c r="D993" s="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3"/>
      <c r="C994" s="3"/>
      <c r="D994" s="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3"/>
      <c r="C995" s="3"/>
      <c r="D995" s="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3"/>
      <c r="C996" s="3"/>
      <c r="D996" s="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autoFilter ref="A3:Q25" xr:uid="{00000000-0009-0000-0000-000000000000}"/>
  <mergeCells count="2">
    <mergeCell ref="A1:Q1"/>
    <mergeCell ref="K2:M2"/>
  </mergeCells>
  <phoneticPr fontId="10" type="noConversion"/>
  <pageMargins left="0.7" right="0.7" top="0.75" bottom="0.75" header="0" footer="0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adriana.ortiz</dc:creator>
  <cp:keywords/>
  <dc:description/>
  <cp:lastModifiedBy>David Sanchez</cp:lastModifiedBy>
  <cp:revision/>
  <dcterms:created xsi:type="dcterms:W3CDTF">2024-04-08T20:30:24Z</dcterms:created>
  <dcterms:modified xsi:type="dcterms:W3CDTF">2025-01-30T18:22:28Z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